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richPivotRecords1.xml" ContentType="application/vnd.openxmlformats-officedocument.spreadsheetml.richPivotRecords+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tables/table5.xml" ContentType="application/vnd.openxmlformats-officedocument.spreadsheetml.table+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pivotTables/pivotTable2.xml" ContentType="application/vnd.openxmlformats-officedocument.spreadsheetml.pivotTable+xml"/>
  <Override PartName="/xl/drawings/drawing2.xml" ContentType="application/vnd.openxmlformats-officedocument.drawing+xml"/>
  <Override PartName="/xl/tables/table26.xml" ContentType="application/vnd.openxmlformats-officedocument.spreadsheetml.tab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tables/table27.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tables/table28.xml" ContentType="application/vnd.openxmlformats-officedocument.spreadsheetml.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xml" ContentType="application/vnd.openxmlformats-officedocument.drawing+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charts/chartEx2.xml" ContentType="application/vnd.ms-office.chartex+xml"/>
  <Override PartName="/xl/charts/chartEx3.xml" ContentType="application/vnd.ms-office.chartex+xml"/>
  <Override PartName="/xl/charts/colors20.xml" ContentType="application/vnd.ms-office.chartcolorstyle+xml"/>
  <Override PartName="/xl/charts/style20.xml" ContentType="application/vnd.ms-office.chartstyle+xml"/>
  <Override PartName="/xl/charts/colors50.xml" ContentType="application/vnd.ms-office.chartcolorstyle+xml"/>
  <Override PartName="/xl/charts/style5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16"/>
  <workbookPr hidePivotFieldList="1"/>
  <mc:AlternateContent xmlns:mc="http://schemas.openxmlformats.org/markup-compatibility/2006">
    <mc:Choice Requires="x15">
      <x15ac:absPath xmlns:x15ac="http://schemas.microsoft.com/office/spreadsheetml/2010/11/ac" url="https://hescot.sharepoint.com/sites/dc/dp/projects/SIP delivery 2023-2028/Data/"/>
    </mc:Choice>
  </mc:AlternateContent>
  <xr:revisionPtr revIDLastSave="0" documentId="8_{3118E88E-D300-401C-BBE4-719E7534A140}" xr6:coauthVersionLast="47" xr6:coauthVersionMax="47" xr10:uidLastSave="{00000000-0000-0000-0000-000000000000}"/>
  <bookViews>
    <workbookView xWindow="-110" yWindow="-110" windowWidth="19420" windowHeight="10300" firstSheet="2" activeTab="2" xr2:uid="{A6D7B91C-4D9E-4B45-8718-61757F9CDC63}"/>
  </bookViews>
  <sheets>
    <sheet name="Marseum" sheetId="1" state="hidden" r:id="rId1"/>
    <sheet name="BYF" sheetId="2" state="hidden" r:id="rId2"/>
    <sheet name="Contents" sheetId="8" r:id="rId3"/>
    <sheet name="Career Awareness" sheetId="3" r:id="rId4"/>
    <sheet name="Detail1" sheetId="15" r:id="rId5"/>
    <sheet name="CA - Charts" sheetId="9" r:id="rId6"/>
    <sheet name="Pipeline Breakdown" sheetId="4" r:id="rId7"/>
    <sheet name="University Data Breakdown" sheetId="13" r:id="rId8"/>
    <sheet name="PB - Charts" sheetId="10" r:id="rId9"/>
    <sheet name="WB Learning" sheetId="6" r:id="rId10"/>
    <sheet name="WBL - Charts" sheetId="14" r:id="rId11"/>
    <sheet name="Funding" sheetId="7" r:id="rId12"/>
    <sheet name="Funding - Charts" sheetId="11" r:id="rId13"/>
  </sheets>
  <externalReferences>
    <externalReference r:id="rId14"/>
  </externalReferences>
  <definedNames>
    <definedName name="_xlchart.v1.0" hidden="1">'Career Awareness'!$A$48:$A$122</definedName>
    <definedName name="_xlchart.v1.1" hidden="1">'Career Awareness'!$B$48:$B$122</definedName>
    <definedName name="_xlchart.v1.2" hidden="1">'Career Awareness'!$B$9:$B$47</definedName>
    <definedName name="_xlchart.v5.10" hidden="1">'[1]UPS - Totals'!$E$2:$E$18</definedName>
    <definedName name="_xlchart.v5.3" hidden="1">'CA - Charts'!$A$24</definedName>
    <definedName name="_xlchart.v5.4" hidden="1">'CA - Charts'!$A$25:$A$59</definedName>
    <definedName name="_xlchart.v5.5" hidden="1">'CA - Charts'!$B$24</definedName>
    <definedName name="_xlchart.v5.6" hidden="1">'CA - Charts'!$B$25:$B$59</definedName>
    <definedName name="_xlchart.v5.7" hidden="1">'[1]UPS - Totals'!$D$1</definedName>
    <definedName name="_xlchart.v5.8" hidden="1">'[1]UPS - Totals'!$D$2:$D$18</definedName>
    <definedName name="_xlchart.v5.9" hidden="1">'[1]UPS - Totals'!$E$1</definedName>
  </definedNames>
  <calcPr calcId="191028" calcCompleted="0"/>
  <pivotCaches>
    <pivotCache cacheId="3541" r:id="rId15"/>
    <pivotCache cacheId="3542" r:id="rId16"/>
    <pivotCache cacheId="3543" r:id="rId17"/>
    <pivotCache cacheId="3544"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9" i="13" l="1"/>
  <c r="C179" i="13"/>
  <c r="F179" i="13" s="1"/>
  <c r="F178" i="13"/>
  <c r="F177" i="13"/>
  <c r="F176" i="13"/>
  <c r="F175" i="13"/>
  <c r="F174" i="13"/>
  <c r="F173" i="13"/>
  <c r="F172" i="13"/>
  <c r="F171" i="13"/>
  <c r="D167" i="13"/>
  <c r="C167" i="13"/>
  <c r="B167" i="13"/>
  <c r="F166" i="13"/>
  <c r="F165" i="13"/>
  <c r="F164" i="13"/>
  <c r="F163" i="13"/>
  <c r="F162" i="13"/>
  <c r="F161" i="13"/>
  <c r="F160" i="13"/>
  <c r="F159" i="13"/>
  <c r="D155" i="13"/>
  <c r="C155" i="13"/>
  <c r="B155" i="13"/>
  <c r="F154" i="13"/>
  <c r="F153" i="13"/>
  <c r="F152" i="13"/>
  <c r="F151" i="13"/>
  <c r="F150" i="13"/>
  <c r="F149" i="13"/>
  <c r="D144" i="13"/>
  <c r="C144" i="13"/>
  <c r="B144" i="13"/>
  <c r="F143" i="13"/>
  <c r="F142" i="13"/>
  <c r="D138" i="13"/>
  <c r="C138" i="13"/>
  <c r="B138" i="13"/>
  <c r="F137" i="13"/>
  <c r="F136" i="13"/>
  <c r="F135" i="13"/>
  <c r="F134" i="13"/>
  <c r="F133" i="13"/>
  <c r="F132" i="13"/>
  <c r="F131" i="13"/>
  <c r="D127" i="13"/>
  <c r="C127" i="13"/>
  <c r="B127" i="13"/>
  <c r="F126" i="13"/>
  <c r="F125" i="13"/>
  <c r="F124" i="13"/>
  <c r="F123" i="13"/>
  <c r="F122" i="13"/>
  <c r="F121" i="13"/>
  <c r="F120" i="13"/>
  <c r="F119" i="13"/>
  <c r="E112" i="13"/>
  <c r="D112" i="13"/>
  <c r="C112" i="13"/>
  <c r="B112" i="13"/>
  <c r="F111" i="13"/>
  <c r="G110" i="13"/>
  <c r="F110" i="13"/>
  <c r="G106" i="13"/>
  <c r="F106" i="13"/>
  <c r="G105" i="13"/>
  <c r="F105" i="13"/>
  <c r="E99" i="13"/>
  <c r="D99" i="13"/>
  <c r="C99" i="13"/>
  <c r="B99" i="13"/>
  <c r="G97" i="13"/>
  <c r="F97" i="13"/>
  <c r="F96" i="13"/>
  <c r="G95" i="13"/>
  <c r="F95" i="13"/>
  <c r="G94" i="13"/>
  <c r="F94" i="13"/>
  <c r="E90" i="13"/>
  <c r="D90" i="13"/>
  <c r="C90" i="13"/>
  <c r="B90" i="13"/>
  <c r="G89" i="13"/>
  <c r="F89" i="13"/>
  <c r="G88" i="13"/>
  <c r="F88" i="13"/>
  <c r="G87" i="13"/>
  <c r="F87" i="13"/>
  <c r="G86" i="13"/>
  <c r="F86" i="13"/>
  <c r="G85" i="13"/>
  <c r="F85" i="13"/>
  <c r="G84" i="13"/>
  <c r="F84" i="13"/>
  <c r="G83" i="13"/>
  <c r="F83" i="13"/>
  <c r="G82" i="13"/>
  <c r="F82" i="13"/>
  <c r="G81" i="13"/>
  <c r="F81" i="13"/>
  <c r="E75" i="13"/>
  <c r="D75" i="13"/>
  <c r="C75" i="13"/>
  <c r="B75" i="13"/>
  <c r="F73" i="13"/>
  <c r="G72" i="13"/>
  <c r="F72" i="13"/>
  <c r="G70" i="13"/>
  <c r="F70" i="13"/>
  <c r="G69" i="13"/>
  <c r="F69" i="13"/>
  <c r="G68" i="13"/>
  <c r="F68" i="13"/>
  <c r="G67" i="13"/>
  <c r="F67" i="13"/>
  <c r="G66" i="13"/>
  <c r="F66" i="13"/>
  <c r="G65" i="13"/>
  <c r="F65" i="13"/>
  <c r="E61" i="13"/>
  <c r="D61" i="13"/>
  <c r="C61" i="13"/>
  <c r="B61" i="13"/>
  <c r="G60" i="13"/>
  <c r="F60" i="13"/>
  <c r="G59" i="13"/>
  <c r="F59" i="13"/>
  <c r="G58" i="13"/>
  <c r="F58" i="13"/>
  <c r="G57" i="13"/>
  <c r="F57" i="13"/>
  <c r="G56" i="13"/>
  <c r="F56" i="13"/>
  <c r="G55" i="13"/>
  <c r="F55" i="13"/>
  <c r="G54" i="13"/>
  <c r="F54" i="13"/>
  <c r="G53" i="13"/>
  <c r="F53" i="13"/>
  <c r="G52" i="13"/>
  <c r="F52" i="13"/>
  <c r="G51" i="13"/>
  <c r="F51" i="13"/>
  <c r="G50" i="13"/>
  <c r="F50" i="13"/>
  <c r="E44" i="13"/>
  <c r="D44" i="13"/>
  <c r="C44" i="13"/>
  <c r="B44" i="13"/>
  <c r="F43" i="13"/>
  <c r="G42" i="13"/>
  <c r="F42" i="13"/>
  <c r="G41" i="13"/>
  <c r="F41" i="13"/>
  <c r="E35" i="13"/>
  <c r="D35" i="13"/>
  <c r="C35" i="13"/>
  <c r="B35" i="13"/>
  <c r="G34" i="13"/>
  <c r="F34" i="13"/>
  <c r="G33" i="13"/>
  <c r="F33" i="13"/>
  <c r="G32" i="13"/>
  <c r="F32" i="13"/>
  <c r="G31" i="13"/>
  <c r="F31" i="13"/>
  <c r="G30" i="13"/>
  <c r="F30" i="13"/>
  <c r="G29" i="13"/>
  <c r="F29" i="13"/>
  <c r="G28" i="13"/>
  <c r="F28" i="13"/>
  <c r="G27" i="13"/>
  <c r="F27" i="13"/>
  <c r="E21" i="13"/>
  <c r="D21" i="13"/>
  <c r="C21" i="13"/>
  <c r="B21" i="13"/>
  <c r="G20" i="13"/>
  <c r="F20" i="13"/>
  <c r="G19" i="13"/>
  <c r="F19" i="13"/>
  <c r="G18" i="13"/>
  <c r="F18" i="13"/>
  <c r="G17" i="13"/>
  <c r="F17" i="13"/>
  <c r="E13" i="13"/>
  <c r="D13" i="13"/>
  <c r="C13" i="13"/>
  <c r="B13" i="13"/>
  <c r="G12" i="13"/>
  <c r="F12" i="13"/>
  <c r="G11" i="13"/>
  <c r="F11" i="13"/>
  <c r="G10" i="13"/>
  <c r="F10" i="13"/>
  <c r="G9" i="13"/>
  <c r="F9" i="13"/>
  <c r="G8" i="13"/>
  <c r="F8" i="13"/>
  <c r="G99" i="13" l="1"/>
  <c r="F167" i="13"/>
  <c r="F155" i="13"/>
  <c r="F99" i="13"/>
  <c r="F138" i="13"/>
  <c r="G21" i="13"/>
  <c r="G112" i="13"/>
  <c r="F75" i="13"/>
  <c r="F13" i="13"/>
  <c r="G35" i="13"/>
  <c r="F127" i="13"/>
  <c r="G75" i="13"/>
  <c r="F90" i="13"/>
  <c r="G90" i="13"/>
  <c r="F35" i="13"/>
  <c r="G44" i="13"/>
  <c r="F144" i="13"/>
  <c r="G61" i="13"/>
  <c r="F21" i="13"/>
  <c r="F44" i="13"/>
  <c r="F112" i="13"/>
  <c r="G13" i="13"/>
  <c r="F61" i="13"/>
  <c r="E18" i="10"/>
  <c r="D35" i="10"/>
  <c r="E19" i="10" s="1"/>
  <c r="C28" i="10" a="1"/>
  <c r="C28" i="10" s="1"/>
  <c r="C27" i="10" a="1"/>
  <c r="C27" i="10" s="1"/>
  <c r="C25" i="10" a="1"/>
  <c r="C25" i="10" s="1"/>
  <c r="C24" i="10" a="1"/>
  <c r="C24" i="10" s="1"/>
  <c r="C23" i="10" a="1"/>
  <c r="C23" i="10" s="1"/>
  <c r="C22" i="10" a="1"/>
  <c r="C22" i="10" s="1"/>
  <c r="C21" i="10" a="1"/>
  <c r="C21" i="10" s="1"/>
  <c r="C20" i="10" a="1"/>
  <c r="C20" i="10" s="1"/>
  <c r="C19" i="10" a="1"/>
  <c r="C19" i="10" s="1"/>
  <c r="C18" i="10" a="1"/>
  <c r="C18" i="10" s="1"/>
  <c r="B59" i="9"/>
  <c r="E34" i="10" l="1"/>
  <c r="E26" i="10"/>
  <c r="E33" i="10"/>
  <c r="E25" i="10"/>
  <c r="E32" i="10"/>
  <c r="E24" i="10"/>
  <c r="E31" i="10"/>
  <c r="E23" i="10"/>
  <c r="E30" i="10"/>
  <c r="E22" i="10"/>
  <c r="E29" i="10"/>
  <c r="E21" i="10"/>
  <c r="E28" i="10"/>
  <c r="E20" i="10"/>
  <c r="E27" i="10"/>
  <c r="D95" i="4"/>
  <c r="C95" i="4"/>
  <c r="B95" i="4"/>
  <c r="E67" i="4"/>
  <c r="D67" i="4"/>
  <c r="C67" i="4"/>
  <c r="B67" i="4"/>
  <c r="B54" i="4"/>
  <c r="E54" i="4"/>
  <c r="C54" i="4"/>
  <c r="D54" i="4"/>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37">
    <bk>
      <extLst>
        <ext uri="{3e2802c4-a4d2-4d8b-9148-e3be6c30e623}">
          <xlrd:rvb i="0"/>
        </ext>
      </extLst>
    </bk>
    <bk>
      <extLst>
        <ext uri="{3e2802c4-a4d2-4d8b-9148-e3be6c30e623}">
          <xlrd:rvb i="33"/>
        </ext>
      </extLst>
    </bk>
    <bk>
      <extLst>
        <ext uri="{3e2802c4-a4d2-4d8b-9148-e3be6c30e623}">
          <xlrd:rvb i="41"/>
        </ext>
      </extLst>
    </bk>
    <bk>
      <extLst>
        <ext uri="{3e2802c4-a4d2-4d8b-9148-e3be6c30e623}">
          <xlrd:rvb i="48"/>
        </ext>
      </extLst>
    </bk>
    <bk>
      <extLst>
        <ext uri="{3e2802c4-a4d2-4d8b-9148-e3be6c30e623}">
          <xlrd:rvb i="57"/>
        </ext>
      </extLst>
    </bk>
    <bk>
      <extLst>
        <ext uri="{3e2802c4-a4d2-4d8b-9148-e3be6c30e623}">
          <xlrd:rvb i="64"/>
        </ext>
      </extLst>
    </bk>
    <bk>
      <extLst>
        <ext uri="{3e2802c4-a4d2-4d8b-9148-e3be6c30e623}">
          <xlrd:rvb i="71"/>
        </ext>
      </extLst>
    </bk>
    <bk>
      <extLst>
        <ext uri="{3e2802c4-a4d2-4d8b-9148-e3be6c30e623}">
          <xlrd:rvb i="78"/>
        </ext>
      </extLst>
    </bk>
    <bk>
      <extLst>
        <ext uri="{3e2802c4-a4d2-4d8b-9148-e3be6c30e623}">
          <xlrd:rvb i="85"/>
        </ext>
      </extLst>
    </bk>
    <bk>
      <extLst>
        <ext uri="{3e2802c4-a4d2-4d8b-9148-e3be6c30e623}">
          <xlrd:rvb i="92"/>
        </ext>
      </extLst>
    </bk>
    <bk>
      <extLst>
        <ext uri="{3e2802c4-a4d2-4d8b-9148-e3be6c30e623}">
          <xlrd:rvb i="105"/>
        </ext>
      </extLst>
    </bk>
    <bk>
      <extLst>
        <ext uri="{3e2802c4-a4d2-4d8b-9148-e3be6c30e623}">
          <xlrd:rvb i="112"/>
        </ext>
      </extLst>
    </bk>
    <bk>
      <extLst>
        <ext uri="{3e2802c4-a4d2-4d8b-9148-e3be6c30e623}">
          <xlrd:rvb i="119"/>
        </ext>
      </extLst>
    </bk>
    <bk>
      <extLst>
        <ext uri="{3e2802c4-a4d2-4d8b-9148-e3be6c30e623}">
          <xlrd:rvb i="126"/>
        </ext>
      </extLst>
    </bk>
    <bk>
      <extLst>
        <ext uri="{3e2802c4-a4d2-4d8b-9148-e3be6c30e623}">
          <xlrd:rvb i="133"/>
        </ext>
      </extLst>
    </bk>
    <bk>
      <extLst>
        <ext uri="{3e2802c4-a4d2-4d8b-9148-e3be6c30e623}">
          <xlrd:rvb i="140"/>
        </ext>
      </extLst>
    </bk>
    <bk>
      <extLst>
        <ext uri="{3e2802c4-a4d2-4d8b-9148-e3be6c30e623}">
          <xlrd:rvb i="154"/>
        </ext>
      </extLst>
    </bk>
    <bk>
      <extLst>
        <ext uri="{3e2802c4-a4d2-4d8b-9148-e3be6c30e623}">
          <xlrd:rvb i="160"/>
        </ext>
      </extLst>
    </bk>
    <bk>
      <extLst>
        <ext uri="{3e2802c4-a4d2-4d8b-9148-e3be6c30e623}">
          <xlrd:rvb i="174"/>
        </ext>
      </extLst>
    </bk>
    <bk>
      <extLst>
        <ext uri="{3e2802c4-a4d2-4d8b-9148-e3be6c30e623}">
          <xlrd:rvb i="181"/>
        </ext>
      </extLst>
    </bk>
    <bk>
      <extLst>
        <ext uri="{3e2802c4-a4d2-4d8b-9148-e3be6c30e623}">
          <xlrd:rvb i="188"/>
        </ext>
      </extLst>
    </bk>
    <bk>
      <extLst>
        <ext uri="{3e2802c4-a4d2-4d8b-9148-e3be6c30e623}">
          <xlrd:rvb i="3"/>
        </ext>
      </extLst>
    </bk>
    <bk>
      <extLst>
        <ext uri="{3e2802c4-a4d2-4d8b-9148-e3be6c30e623}">
          <xlrd:rvb i="195"/>
        </ext>
      </extLst>
    </bk>
    <bk>
      <extLst>
        <ext uri="{3e2802c4-a4d2-4d8b-9148-e3be6c30e623}">
          <xlrd:rvb i="197"/>
        </ext>
      </extLst>
    </bk>
    <bk>
      <extLst>
        <ext uri="{3e2802c4-a4d2-4d8b-9148-e3be6c30e623}">
          <xlrd:rvb i="16"/>
        </ext>
      </extLst>
    </bk>
    <bk>
      <extLst>
        <ext uri="{3e2802c4-a4d2-4d8b-9148-e3be6c30e623}">
          <xlrd:rvb i="199"/>
        </ext>
      </extLst>
    </bk>
    <bk>
      <extLst>
        <ext uri="{3e2802c4-a4d2-4d8b-9148-e3be6c30e623}">
          <xlrd:rvb i="163"/>
        </ext>
      </extLst>
    </bk>
    <bk>
      <extLst>
        <ext uri="{3e2802c4-a4d2-4d8b-9148-e3be6c30e623}">
          <xlrd:rvb i="201"/>
        </ext>
      </extLst>
    </bk>
    <bk>
      <extLst>
        <ext uri="{3e2802c4-a4d2-4d8b-9148-e3be6c30e623}">
          <xlrd:rvb i="202"/>
        </ext>
      </extLst>
    </bk>
    <bk>
      <extLst>
        <ext uri="{3e2802c4-a4d2-4d8b-9148-e3be6c30e623}">
          <xlrd:rvb i="212"/>
        </ext>
      </extLst>
    </bk>
    <bk>
      <extLst>
        <ext uri="{3e2802c4-a4d2-4d8b-9148-e3be6c30e623}">
          <xlrd:rvb i="213"/>
        </ext>
      </extLst>
    </bk>
    <bk>
      <extLst>
        <ext uri="{3e2802c4-a4d2-4d8b-9148-e3be6c30e623}">
          <xlrd:rvb i="222"/>
        </ext>
      </extLst>
    </bk>
    <bk>
      <extLst>
        <ext uri="{3e2802c4-a4d2-4d8b-9148-e3be6c30e623}">
          <xlrd:rvb i="224"/>
        </ext>
      </extLst>
    </bk>
    <bk>
      <extLst>
        <ext uri="{3e2802c4-a4d2-4d8b-9148-e3be6c30e623}">
          <xlrd:rvb i="226"/>
        </ext>
      </extLst>
    </bk>
    <bk>
      <extLst>
        <ext uri="{3e2802c4-a4d2-4d8b-9148-e3be6c30e623}">
          <xlrd:rvb i="228"/>
        </ext>
      </extLst>
    </bk>
    <bk>
      <extLst>
        <ext uri="{3e2802c4-a4d2-4d8b-9148-e3be6c30e623}">
          <xlrd:rvb i="230"/>
        </ext>
      </extLst>
    </bk>
    <bk>
      <extLst>
        <ext uri="{3e2802c4-a4d2-4d8b-9148-e3be6c30e623}">
          <xlrd:rvb i="143"/>
        </ext>
      </extLst>
    </bk>
  </futureMetadata>
  <futureMetadata name="XLDAPR" count="1">
    <bk>
      <extLst>
        <ext uri="{bdbb8cdc-fa1e-496e-a857-3c3f30c029c3}">
          <xda:dynamicArrayProperties fDynamic="1" fCollapsed="0"/>
        </ext>
      </extLst>
    </bk>
  </futureMetadata>
  <cellMetadata count="1">
    <bk>
      <rc t="2" v="0"/>
    </bk>
  </cellMetadata>
  <valueMetadata count="37">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valueMetadata>
</metadata>
</file>

<file path=xl/sharedStrings.xml><?xml version="1.0" encoding="utf-8"?>
<sst xmlns="http://schemas.openxmlformats.org/spreadsheetml/2006/main" count="2197" uniqueCount="679">
  <si>
    <t>Marseum Data</t>
  </si>
  <si>
    <t>School</t>
  </si>
  <si>
    <t>Pupils</t>
  </si>
  <si>
    <t>Museum Collaboration</t>
  </si>
  <si>
    <t>Local Authority Area</t>
  </si>
  <si>
    <t>Progress</t>
  </si>
  <si>
    <t>Latitude</t>
  </si>
  <si>
    <t>Longitude</t>
  </si>
  <si>
    <t>Funded by</t>
  </si>
  <si>
    <t>Oban High School</t>
  </si>
  <si>
    <t>Dunollie's Museum</t>
  </si>
  <si>
    <t>Argyll</t>
  </si>
  <si>
    <t>Completed</t>
  </si>
  <si>
    <t>Museums Galleries Scotland</t>
  </si>
  <si>
    <t>West Calder High School</t>
  </si>
  <si>
    <t>Wee Museum of Memory</t>
  </si>
  <si>
    <t>West Lothian</t>
  </si>
  <si>
    <t>Ongoing</t>
  </si>
  <si>
    <t>Build Your Future</t>
  </si>
  <si>
    <t>Location</t>
  </si>
  <si>
    <t>Activity</t>
  </si>
  <si>
    <t>Programme</t>
  </si>
  <si>
    <t>Year</t>
  </si>
  <si>
    <t>Partners</t>
  </si>
  <si>
    <t>Delivered By</t>
  </si>
  <si>
    <t>Portobello High School</t>
  </si>
  <si>
    <t>Roofing</t>
  </si>
  <si>
    <t>Nat 5 Creative Industries</t>
  </si>
  <si>
    <t>2024 and 2025</t>
  </si>
  <si>
    <t>Compass Roofing</t>
  </si>
  <si>
    <t>Castlebrae Community Campus</t>
  </si>
  <si>
    <t>Westerhailes</t>
  </si>
  <si>
    <t>Stone Carving</t>
  </si>
  <si>
    <t>HES</t>
  </si>
  <si>
    <t>Craigroyston Community High School</t>
  </si>
  <si>
    <t>Reimagining Spaces</t>
  </si>
  <si>
    <t>Craigroyston High School</t>
  </si>
  <si>
    <t>Skills Demonstration</t>
  </si>
  <si>
    <t>Skills Demonstrations</t>
  </si>
  <si>
    <t>Leith Academy</t>
  </si>
  <si>
    <t>Queensferry</t>
  </si>
  <si>
    <t>Dundee and Angus College</t>
  </si>
  <si>
    <t>TBC</t>
  </si>
  <si>
    <t>To be delivered</t>
  </si>
  <si>
    <t>Dundee Heritage Trust</t>
  </si>
  <si>
    <t>Dumfries North West Community Campus</t>
  </si>
  <si>
    <t>Stranraer Academy</t>
  </si>
  <si>
    <t>Larbert High School</t>
  </si>
  <si>
    <t>Bellshill Academy</t>
  </si>
  <si>
    <t>Repurposing Challenge</t>
  </si>
  <si>
    <t>Galashiels Academy</t>
  </si>
  <si>
    <t>Jedburgh</t>
  </si>
  <si>
    <t>Earlston High School</t>
  </si>
  <si>
    <t>Peebles High School</t>
  </si>
  <si>
    <t>Selkirk</t>
  </si>
  <si>
    <t>Kelso</t>
  </si>
  <si>
    <t>Hawick</t>
  </si>
  <si>
    <t>Prestwick Academy</t>
  </si>
  <si>
    <t>Table of Contents</t>
  </si>
  <si>
    <t>Career Awareness (CA)</t>
  </si>
  <si>
    <t>CA - Charts</t>
  </si>
  <si>
    <t>Pipeline Breakdown (PB)</t>
  </si>
  <si>
    <t>University Pipeline Breakdown</t>
  </si>
  <si>
    <t>PB - Charts</t>
  </si>
  <si>
    <t>WB Learning (WBL)</t>
  </si>
  <si>
    <t>WBL - Charts</t>
  </si>
  <si>
    <t>Funding</t>
  </si>
  <si>
    <t>Funding - Charts</t>
  </si>
  <si>
    <t>Attracting Future Talent: Year 1 of SIP, 2024-2025</t>
  </si>
  <si>
    <t xml:space="preserve">The data demonstrates that the sector is not only actively engaging future talent but is also paving the way to long-term resilience, inclusion, and skills sustainability across Scotland’s historic environment. Table 1 below will allow you to explore the Career Awareness data. </t>
  </si>
  <si>
    <t>The findings reflect clear progress across the SIP’s two core priority themes:</t>
  </si>
  <si>
    <r>
      <rPr>
        <b/>
        <sz val="11"/>
        <color theme="1"/>
        <rFont val="Calibri"/>
        <family val="2"/>
      </rPr>
      <t>Building Capacity and Growing Provision:</t>
    </r>
    <r>
      <rPr>
        <sz val="11"/>
        <color theme="1"/>
        <rFont val="Calibri"/>
        <family val="2"/>
      </rPr>
      <t xml:space="preserve"> The high number of completed programmes and active delivery partners such as Archaeology Scotland, Build Your Future, and Historic Environment Scotland indicate a strong training and outreach capacity. However, regional disparities shown on the map suggest ongoing challenges in reaching rural and remote communities.</t>
    </r>
  </si>
  <si>
    <r>
      <rPr>
        <b/>
        <sz val="11"/>
        <color theme="1"/>
        <rFont val="Calibri"/>
        <family val="2"/>
      </rPr>
      <t>Attracting Future Talent and Improving Access:</t>
    </r>
    <r>
      <rPr>
        <sz val="11"/>
        <color theme="1"/>
        <rFont val="Calibri"/>
        <family val="2"/>
      </rPr>
      <t xml:space="preserve"> 
The broad base of attendance, especially among smaller groups (0–40 attendees), suggests the creation of more accessible and inclusive learning environments.
Career Awareness Week in particular is helping bring to the younger audience an idea of historic environment careers and supports pathways into employment.</t>
    </r>
  </si>
  <si>
    <t>Table 1: Career Awareness Activities</t>
  </si>
  <si>
    <t>Attendees / Location</t>
  </si>
  <si>
    <t>Attendance Numbers</t>
  </si>
  <si>
    <t>Audience</t>
  </si>
  <si>
    <t>Delivered by</t>
  </si>
  <si>
    <t>Marseum</t>
  </si>
  <si>
    <t>Castlehead School</t>
  </si>
  <si>
    <t>Paisley Museum</t>
  </si>
  <si>
    <t>Inverclyde Academy</t>
  </si>
  <si>
    <t>Inverclyde Council</t>
  </si>
  <si>
    <t>The Robert Burns Academy</t>
  </si>
  <si>
    <t>East and Ayrshire Leisure</t>
  </si>
  <si>
    <t>St. Ninian's High School</t>
  </si>
  <si>
    <t>Kirkintilloch and East Dunbartonshire</t>
  </si>
  <si>
    <t>North West Community Campus</t>
  </si>
  <si>
    <t>Dumfries and Galloway Council Museums</t>
  </si>
  <si>
    <t>Mid Yell Junior High School</t>
  </si>
  <si>
    <t>Shetland Museums and Archives</t>
  </si>
  <si>
    <t>Baltasound Junior High School</t>
  </si>
  <si>
    <t>Nat 5 Creative Industries - Roofing</t>
  </si>
  <si>
    <t>Nat 5 Creative Industries Stonemasonry</t>
  </si>
  <si>
    <t>Build Your Future - Reimagining Spaces</t>
  </si>
  <si>
    <t>Build Your Future - Skills Demonstrations</t>
  </si>
  <si>
    <t>Queensferry High School</t>
  </si>
  <si>
    <t>Jedburgh Grammar Campus</t>
  </si>
  <si>
    <t>Kelso High School</t>
  </si>
  <si>
    <t>Kirkwall Grammar School</t>
  </si>
  <si>
    <t>Heritage Careers Week</t>
  </si>
  <si>
    <t>Historic Environment Scotland</t>
  </si>
  <si>
    <t>Skills Workshop Tasters</t>
  </si>
  <si>
    <t>Stonemasonry Demonstrations</t>
  </si>
  <si>
    <t>Attainment Through Archaeology</t>
  </si>
  <si>
    <t>Archaeology Scotland</t>
  </si>
  <si>
    <t>Archaeology Ambassadors</t>
  </si>
  <si>
    <t>Workforce for the Future</t>
  </si>
  <si>
    <t>National Trust for Scotland</t>
  </si>
  <si>
    <t>Orkney Museum Tankerness House</t>
  </si>
  <si>
    <t>Work inspiration workshop</t>
  </si>
  <si>
    <t>Scottish Ecological Design Association</t>
  </si>
  <si>
    <t>A World of Work Tasters</t>
  </si>
  <si>
    <t>Historic Environment Scotland, Bakerhicks, SIKA, Atkin Realis, Lesterose, FES, City Access</t>
  </si>
  <si>
    <t>S5, S6</t>
  </si>
  <si>
    <t>Morgan Sindall</t>
  </si>
  <si>
    <t>Braes High School</t>
  </si>
  <si>
    <t>S5, S7</t>
  </si>
  <si>
    <t>Carrongrange High School</t>
  </si>
  <si>
    <t>S5, S8</t>
  </si>
  <si>
    <t>Chryston High School</t>
  </si>
  <si>
    <t>S5, S9</t>
  </si>
  <si>
    <t>Denny High School</t>
  </si>
  <si>
    <t>S5, S10</t>
  </si>
  <si>
    <t>Dumfries Academy</t>
  </si>
  <si>
    <t>S5, S11</t>
  </si>
  <si>
    <t>Dunblane High School</t>
  </si>
  <si>
    <t>S5, S12</t>
  </si>
  <si>
    <t>Enable Scotland</t>
  </si>
  <si>
    <t>S5, S13</t>
  </si>
  <si>
    <t>Falkirk High School</t>
  </si>
  <si>
    <t>S5, S14</t>
  </si>
  <si>
    <t>Historic Environment Scotland Learners</t>
  </si>
  <si>
    <t>S5, S15</t>
  </si>
  <si>
    <t>Lenzie Academy</t>
  </si>
  <si>
    <t>S5, S16</t>
  </si>
  <si>
    <t>Lornshill Academy</t>
  </si>
  <si>
    <t>S5, S17</t>
  </si>
  <si>
    <t>S5, S18</t>
  </si>
  <si>
    <t>S5, S19</t>
  </si>
  <si>
    <t>St. Kentigerns Academy</t>
  </si>
  <si>
    <t>S5, S20</t>
  </si>
  <si>
    <t>St Modans High School</t>
  </si>
  <si>
    <t>S5, S21</t>
  </si>
  <si>
    <t>Wallace High School</t>
  </si>
  <si>
    <t>S5, S22</t>
  </si>
  <si>
    <t>Engine Shed</t>
  </si>
  <si>
    <t>S5, S23</t>
  </si>
  <si>
    <t>Heritage Science skills demonstration</t>
  </si>
  <si>
    <t>Education (university, college, secondary or primary)</t>
  </si>
  <si>
    <t>Conservation Skills Visit</t>
  </si>
  <si>
    <t>Scottish Apprenticeship Week</t>
  </si>
  <si>
    <t>Skills Training Centre Open Day</t>
  </si>
  <si>
    <t>3D technical knowledge sharing</t>
  </si>
  <si>
    <t xml:space="preserve">Napier University showcase of Digital Documentation and Innovation </t>
  </si>
  <si>
    <t>University visit</t>
  </si>
  <si>
    <t>St Luke’s Primary School/Newbattle Abbey</t>
  </si>
  <si>
    <t>Exploring Energyscapes</t>
  </si>
  <si>
    <t>P3</t>
  </si>
  <si>
    <t>Youth Spark Group</t>
  </si>
  <si>
    <t>Citadel Youth Centre</t>
  </si>
  <si>
    <t>16-19</t>
  </si>
  <si>
    <t>Ochiltree Primary School</t>
  </si>
  <si>
    <t xml:space="preserve">Attainment through Archaeology (AtA) </t>
  </si>
  <si>
    <t>Coalfield Communities Landscape Partnership (CCLP)</t>
  </si>
  <si>
    <t>P4,5,6 and 7</t>
  </si>
  <si>
    <t>East Ayrshire</t>
  </si>
  <si>
    <t>Logan Primary School</t>
  </si>
  <si>
    <t>CCLP</t>
  </si>
  <si>
    <t>P7</t>
  </si>
  <si>
    <t>Musselburgh Grammar School/ Newbattle Abbey</t>
  </si>
  <si>
    <t>DYW</t>
  </si>
  <si>
    <t>S4</t>
  </si>
  <si>
    <t>Dalkeith High School/Newbattle Abbey</t>
  </si>
  <si>
    <t>Sheffield Hallam University</t>
  </si>
  <si>
    <t>Stobs Camp Project</t>
  </si>
  <si>
    <t>students</t>
  </si>
  <si>
    <t>Tynewater Primary School</t>
  </si>
  <si>
    <t>Intro to Archaeology</t>
  </si>
  <si>
    <t>P6</t>
  </si>
  <si>
    <t>Works+</t>
  </si>
  <si>
    <t>12 Towers Project</t>
  </si>
  <si>
    <t>Young People 16-24</t>
  </si>
  <si>
    <t>One Dalkeith Family Workshop</t>
  </si>
  <si>
    <t>Big Dig</t>
  </si>
  <si>
    <t>One Dalkeith</t>
  </si>
  <si>
    <t>Families</t>
  </si>
  <si>
    <t>Edinburgh Young Carers/Newbattle Abbey</t>
  </si>
  <si>
    <t xml:space="preserve">Children </t>
  </si>
  <si>
    <t>General public/Newbattle Abbey</t>
  </si>
  <si>
    <t>Borders Additional Needs Group (BANG)</t>
  </si>
  <si>
    <t>BANG</t>
  </si>
  <si>
    <t>Young People</t>
  </si>
  <si>
    <t>Musselburgh Grammar School/Newbattle Abbey</t>
  </si>
  <si>
    <t>S4/5</t>
  </si>
  <si>
    <t>Kelso High School/Newbattle Abbey</t>
  </si>
  <si>
    <t>S3</t>
  </si>
  <si>
    <t>New Spin Intergenerational Group</t>
  </si>
  <si>
    <t>16-24</t>
  </si>
  <si>
    <t>Trinity Academy, Enhanced Support Base</t>
  </si>
  <si>
    <t>S1-S4</t>
  </si>
  <si>
    <t>Kelso High School/Bedrule Excavation</t>
  </si>
  <si>
    <t>Jedburgh Grammar School/Bedrule Excavation</t>
  </si>
  <si>
    <t>YAC Dig It competition winners/Bedrule Excavation</t>
  </si>
  <si>
    <t>Young Archaeologists’ Club (YAC)</t>
  </si>
  <si>
    <t>Young Archaeologists’ Club/Council for British Archaeology</t>
  </si>
  <si>
    <t>11/12 years old</t>
  </si>
  <si>
    <t>Kilmodan Primary School</t>
  </si>
  <si>
    <t>Creag Liath Excavation</t>
  </si>
  <si>
    <t>Mixed age primary school pupils</t>
  </si>
  <si>
    <t>Trinity Academy, Enhanced Support Base/Newbattle Abbey and Victoria Park, Leith</t>
  </si>
  <si>
    <t>S1/2</t>
  </si>
  <si>
    <t>S3/4</t>
  </si>
  <si>
    <t>Bellsbank Primary School</t>
  </si>
  <si>
    <t>P6/7</t>
  </si>
  <si>
    <t>Ochiltree Primary School/Ochiltree Excavation</t>
  </si>
  <si>
    <t>University of Edinburgh Archaeology in Practice module</t>
  </si>
  <si>
    <t>Archaeological Learning</t>
  </si>
  <si>
    <t xml:space="preserve"> </t>
  </si>
  <si>
    <t>All 7 of Shetland’s High and Junior High Schools/Shetland Science Fair</t>
  </si>
  <si>
    <t>Shetland Aerogenerators Ltd</t>
  </si>
  <si>
    <t>S2/3</t>
  </si>
  <si>
    <t>Strathaven Academy</t>
  </si>
  <si>
    <t>Clyde Valley Archaeological Research Framework (CVARF)</t>
  </si>
  <si>
    <t>S4-6</t>
  </si>
  <si>
    <t>Sheffield Hallam</t>
  </si>
  <si>
    <t>University of Edinburgh: Archaeology of Childhood Course</t>
  </si>
  <si>
    <t>Works+/Bedrule dry stone walling</t>
  </si>
  <si>
    <t>General Public/Edinburgh</t>
  </si>
  <si>
    <t>EAOP Family Fun Day</t>
  </si>
  <si>
    <t>EAOP (Edinburgh Archaeology Outreach Project)</t>
  </si>
  <si>
    <t>Stobhill Primary School</t>
  </si>
  <si>
    <t>P5</t>
  </si>
  <si>
    <t>Robert Burns Academy Supported Learning Centre/Ochiltree Old Cemetery</t>
  </si>
  <si>
    <t>S5/6</t>
  </si>
  <si>
    <t>Ochiltree Primary School/Ochiltree Old Cemetery</t>
  </si>
  <si>
    <t>Bluevale Community Centre/Glasgow DYW</t>
  </si>
  <si>
    <t>CVARF</t>
  </si>
  <si>
    <t>DYW Glasgow</t>
  </si>
  <si>
    <t>Glasgow City</t>
  </si>
  <si>
    <t xml:space="preserve">Milngavie and Bearsden catchment primary schools/East Dunbartonshire DYW </t>
  </si>
  <si>
    <t>DYW East Dunbartonshire</t>
  </si>
  <si>
    <t>Scotland Online YAC members/online</t>
  </si>
  <si>
    <t>YAC</t>
  </si>
  <si>
    <t>8-16 years</t>
  </si>
  <si>
    <t>Details for Count of Programme - Delivered by: Morgan Sindall</t>
  </si>
  <si>
    <t>Career Awareness Charts</t>
  </si>
  <si>
    <t>Graphic 1: Attendance numbers historgramme for career awareness events</t>
  </si>
  <si>
    <t>Table 2: Number of career awareness activities by local authority</t>
  </si>
  <si>
    <t>Graphic 2: Number of career awareness activities per local authority</t>
  </si>
  <si>
    <t>Local Authority</t>
  </si>
  <si>
    <t>Count of Activities</t>
  </si>
  <si>
    <t>Aberdeen City</t>
  </si>
  <si>
    <t>Aberdeenshire</t>
  </si>
  <si>
    <t>Angus</t>
  </si>
  <si>
    <t>Argyll and Bute</t>
  </si>
  <si>
    <t>Ayrshire</t>
  </si>
  <si>
    <t>City of Edinburgh</t>
  </si>
  <si>
    <t>Clackmannanshire</t>
  </si>
  <si>
    <t>Dumfries and Galloway</t>
  </si>
  <si>
    <t>Dundee City</t>
  </si>
  <si>
    <t>East Dunbartonshire</t>
  </si>
  <si>
    <t>East Lothian</t>
  </si>
  <si>
    <t>East Renfrewshire</t>
  </si>
  <si>
    <t>Falkirk</t>
  </si>
  <si>
    <t>Fife</t>
  </si>
  <si>
    <t>Highlands</t>
  </si>
  <si>
    <t>Inverclyde</t>
  </si>
  <si>
    <t>Midlothian</t>
  </si>
  <si>
    <t>Moray</t>
  </si>
  <si>
    <t>Na h-Eileanan Siar</t>
  </si>
  <si>
    <t>North Ayrshire</t>
  </si>
  <si>
    <t>North Lanarkshire</t>
  </si>
  <si>
    <t>Orkney Islands</t>
  </si>
  <si>
    <t>Perth and Kinross</t>
  </si>
  <si>
    <t>Renfrewshire</t>
  </si>
  <si>
    <t>Scottish Borders</t>
  </si>
  <si>
    <t>Shetland Islands</t>
  </si>
  <si>
    <t>South Ayrshire</t>
  </si>
  <si>
    <t>South Lanarkshire</t>
  </si>
  <si>
    <t>Stirling</t>
  </si>
  <si>
    <t>West Dunbartonshire</t>
  </si>
  <si>
    <t>Across Scotland</t>
  </si>
  <si>
    <t>Total</t>
  </si>
  <si>
    <t>Table 3: Number of career awareness activities per organisation</t>
  </si>
  <si>
    <t>Organisation</t>
  </si>
  <si>
    <t>Count of Programme</t>
  </si>
  <si>
    <t>Graphic 3: Career awareness activities delivered by organisation</t>
  </si>
  <si>
    <t>Grand Total</t>
  </si>
  <si>
    <t>Sector Pipeline: Year 1 of SIP, 2024-2025</t>
  </si>
  <si>
    <t xml:space="preserve"> Tables 4 to 7 below exploare university and college courses that relate to the heritage sector. The university courses represented below have been selected due to their relevance to SIP pillars. However, at this time we are not aware of graduate outcomes and destinations. Therefore, it is not possible at this time for the data below to include an estimation of what percentage of each course's students join the heritage sector.</t>
  </si>
  <si>
    <t>Table 4: University courses included in each CAH subject</t>
  </si>
  <si>
    <t>SIP Pillars</t>
  </si>
  <si>
    <t>CAH 03 Subjects</t>
  </si>
  <si>
    <t>Courses Included</t>
  </si>
  <si>
    <t>Architecture, engineering, planning, surveying</t>
  </si>
  <si>
    <t>Achitecture</t>
  </si>
  <si>
    <t>Architectural technology</t>
  </si>
  <si>
    <t>Architecture</t>
  </si>
  <si>
    <t>Architectural design</t>
  </si>
  <si>
    <t>Planning (urban/rural/regional)</t>
  </si>
  <si>
    <t>Planning</t>
  </si>
  <si>
    <t>Transport planning</t>
  </si>
  <si>
    <t>Urban and regional planning</t>
  </si>
  <si>
    <t>Building</t>
  </si>
  <si>
    <t>Building services engineering</t>
  </si>
  <si>
    <t>Traditional building skills and materials</t>
  </si>
  <si>
    <t>Construction and the built environment</t>
  </si>
  <si>
    <t>Building surveying</t>
  </si>
  <si>
    <t>Quantity surveying</t>
  </si>
  <si>
    <t>Conservation of buildings</t>
  </si>
  <si>
    <t>Historic landscapes and gardens</t>
  </si>
  <si>
    <t>Landscape design</t>
  </si>
  <si>
    <t>Landscape architecture and design</t>
  </si>
  <si>
    <t>Landscape studies</t>
  </si>
  <si>
    <t>Garden design</t>
  </si>
  <si>
    <t>Archaeology</t>
  </si>
  <si>
    <t>Maritime archaeology</t>
  </si>
  <si>
    <t>Egyptology</t>
  </si>
  <si>
    <t>Classical art and archaeology</t>
  </si>
  <si>
    <t>Heritage Tourism</t>
  </si>
  <si>
    <t>Heritage Studies</t>
  </si>
  <si>
    <t>Heritage management</t>
  </si>
  <si>
    <t>Heritage studies</t>
  </si>
  <si>
    <t>Conservation art and artefacts</t>
  </si>
  <si>
    <t>Fine art conservation</t>
  </si>
  <si>
    <t>Heritage science</t>
  </si>
  <si>
    <t>Forensic and Archaeological Sciences</t>
  </si>
  <si>
    <t>Archaeological science</t>
  </si>
  <si>
    <t>Forensic biology</t>
  </si>
  <si>
    <t>Forensic science</t>
  </si>
  <si>
    <t>Forensic archaeology</t>
  </si>
  <si>
    <t>Tourism, transport and travel</t>
  </si>
  <si>
    <t>Event management</t>
  </si>
  <si>
    <t>Tourism management</t>
  </si>
  <si>
    <t>Travel and tourism</t>
  </si>
  <si>
    <t>Tourism</t>
  </si>
  <si>
    <t>Hospitality</t>
  </si>
  <si>
    <t>Archives and libraries</t>
  </si>
  <si>
    <t>Information services</t>
  </si>
  <si>
    <t>Information management</t>
  </si>
  <si>
    <t>Museums and galleries</t>
  </si>
  <si>
    <t>Curatorial Studies</t>
  </si>
  <si>
    <t>Archives and Records Management</t>
  </si>
  <si>
    <t>Museum Studies</t>
  </si>
  <si>
    <t>Librarianship</t>
  </si>
  <si>
    <t>Table 5: University undergraduate enrolments</t>
  </si>
  <si>
    <t>Pillar</t>
  </si>
  <si>
    <t>2015/16</t>
  </si>
  <si>
    <t>2020/21</t>
  </si>
  <si>
    <t>2022/23</t>
  </si>
  <si>
    <t>NA</t>
  </si>
  <si>
    <t>Heritage Tourism
Conservation art and artefacts</t>
  </si>
  <si>
    <t>Heritage Science
Archaeology</t>
  </si>
  <si>
    <t>No data</t>
  </si>
  <si>
    <t>Archives and libraries
Museums and galleries</t>
  </si>
  <si>
    <t>Table 6: University postgraduate enrolments</t>
  </si>
  <si>
    <t>Table 7: College enrolments</t>
  </si>
  <si>
    <t>Pillars</t>
  </si>
  <si>
    <t>FE Superclass</t>
  </si>
  <si>
    <t>2016/17</t>
  </si>
  <si>
    <t>2021/22</t>
  </si>
  <si>
    <t xml:space="preserve"> Agricultural/Horticultural Maintenance</t>
  </si>
  <si>
    <t xml:space="preserve"> Agriculture/Horticulture (general)</t>
  </si>
  <si>
    <t xml:space="preserve"> Amenity/Horticulture/Sports grounds</t>
  </si>
  <si>
    <t xml:space="preserve"> Archaeology</t>
  </si>
  <si>
    <t xml:space="preserve"> Art Techniques/Practice</t>
  </si>
  <si>
    <t>Heritage tourism</t>
  </si>
  <si>
    <t xml:space="preserve"> Arts/Culture/Heritage Administration</t>
  </si>
  <si>
    <t>Architecture, Engineering, Planning and Surveying</t>
  </si>
  <si>
    <t xml:space="preserve"> Building Design/Architecture</t>
  </si>
  <si>
    <t xml:space="preserve"> Building Services</t>
  </si>
  <si>
    <t xml:space="preserve"> Building/Construction Operations</t>
  </si>
  <si>
    <t xml:space="preserve"> Built Environment (general)</t>
  </si>
  <si>
    <t xml:space="preserve"> Civil Engineering</t>
  </si>
  <si>
    <t xml:space="preserve"> Construction (general)</t>
  </si>
  <si>
    <t xml:space="preserve"> Construction Management</t>
  </si>
  <si>
    <t xml:space="preserve"> Construction Site Work</t>
  </si>
  <si>
    <t xml:space="preserve"> Crafts:  Leisure/General</t>
  </si>
  <si>
    <t xml:space="preserve"> Environmental Protection/Conservation</t>
  </si>
  <si>
    <t xml:space="preserve"> Gardening/Floristry/Plant Sales</t>
  </si>
  <si>
    <t xml:space="preserve"> Glass/Ceramics/Stone Crafts</t>
  </si>
  <si>
    <t xml:space="preserve"> Metals Working/Finishing</t>
  </si>
  <si>
    <t xml:space="preserve"> Property:  Surveying/Planning/Development</t>
  </si>
  <si>
    <t xml:space="preserve"> Structural Engineering</t>
  </si>
  <si>
    <t xml:space="preserve"> Tourism/Travel</t>
  </si>
  <si>
    <t xml:space="preserve"> Welding/Joining</t>
  </si>
  <si>
    <t xml:space="preserve"> Woodworking/Furniture Manufacture</t>
  </si>
  <si>
    <t>Sector Pipeline: University Breakdown</t>
  </si>
  <si>
    <t xml:space="preserve">This sheet presents a broken down version of the university enrolment data. Tables are arranged by SIP pillar and separated into undergraduate and postgraduate enrolments. </t>
  </si>
  <si>
    <t>Data for archaeology in tables 8 and 9 comes from the CAH Level 3 Archaeology.</t>
  </si>
  <si>
    <t>Table 8:  Archaeology Undergraduate Enrolments</t>
  </si>
  <si>
    <t>University</t>
  </si>
  <si>
    <t>Undergraduate Students 2022/23</t>
  </si>
  <si>
    <t>Undergraduate Students 2021/2022</t>
  </si>
  <si>
    <t>Undergraduate Students 2020/2021</t>
  </si>
  <si>
    <t>Undergraduate Students 2019/2020</t>
  </si>
  <si>
    <t>% Changes 2019/2020 to 2022/23</t>
  </si>
  <si>
    <t>% Changes 2021/2022 to 2022/23</t>
  </si>
  <si>
    <t>University of Edinburgh</t>
  </si>
  <si>
    <t>University of Glasgow</t>
  </si>
  <si>
    <t>University of the Highlands and Islands</t>
  </si>
  <si>
    <t>University of Aberdeen</t>
  </si>
  <si>
    <t>University of St Andrews</t>
  </si>
  <si>
    <t>TOTAL</t>
  </si>
  <si>
    <t>Table 9: Archaeology Postgraduate Enrolments</t>
  </si>
  <si>
    <t>Postgraduate Students 2022/23</t>
  </si>
  <si>
    <t>Postgraduate Students 2021/2022</t>
  </si>
  <si>
    <t>Postgraduate Students 2020/2021</t>
  </si>
  <si>
    <t>Postgraduate Students 2019/2020</t>
  </si>
  <si>
    <t>University of Highlands and Islands</t>
  </si>
  <si>
    <t>Archives and libraries  and Museum and Galleries</t>
  </si>
  <si>
    <t>Data for archives and libraries and museums and galleries in table 10 comes from the CAH Level 3 Information Services.</t>
  </si>
  <si>
    <t>Table 10: Archives and libraries, and museums and galleries postgraduate enrolments</t>
  </si>
  <si>
    <t xml:space="preserve">University of Aberdeen </t>
  </si>
  <si>
    <t xml:space="preserve">University of Dundee </t>
  </si>
  <si>
    <t xml:space="preserve">Glasgow Caledonian University </t>
  </si>
  <si>
    <t xml:space="preserve">Glasgow School of Art </t>
  </si>
  <si>
    <t xml:space="preserve">University of Glasgow </t>
  </si>
  <si>
    <t xml:space="preserve">Robert Gordon University </t>
  </si>
  <si>
    <t>University of Strathclyde</t>
  </si>
  <si>
    <t>Conservation art and artefacts and heritage tourism</t>
  </si>
  <si>
    <t>Data for conservation art and artefacts, and heritage tourism in table 11 comes from the CAH Level 3 Heritage Studies.</t>
  </si>
  <si>
    <t>Table 11: Conservation art and artefacts and heritage tourism postgraduate enrolments</t>
  </si>
  <si>
    <t>Postgraduate Students 2021/22</t>
  </si>
  <si>
    <t>Postgraduate Students 2020/21</t>
  </si>
  <si>
    <t>Postgraduate Students 2019/20</t>
  </si>
  <si>
    <t>Glasgow School of Art</t>
  </si>
  <si>
    <t>Data for heritage tourism in tables 12 and 13 comes from the CAH Level 3 Tourism, transport and travel.</t>
  </si>
  <si>
    <t>Table 12: Heritage tourism undergraduate enrolments</t>
  </si>
  <si>
    <t>Edinburgh Napier University</t>
  </si>
  <si>
    <t>Glasgow Caledonian University</t>
  </si>
  <si>
    <t>Robert Gordon University</t>
  </si>
  <si>
    <t>Queen Margaret University</t>
  </si>
  <si>
    <t>The University of the West of Scotland</t>
  </si>
  <si>
    <t>SRUC</t>
  </si>
  <si>
    <t>University of Stirling</t>
  </si>
  <si>
    <t>Abertay University</t>
  </si>
  <si>
    <t>Table 13: Heritage tourism postgraduate enrolments</t>
  </si>
  <si>
    <t>University of the West of Scotland</t>
  </si>
  <si>
    <t>Heriot-Watt University</t>
  </si>
  <si>
    <t>Heritage Science</t>
  </si>
  <si>
    <t>Data for heritage science in tables 14 and 15 comes from the CAH Level 3 Forensic and Archaeological Sciences</t>
  </si>
  <si>
    <t>Table 14: Heritage science undergraduate enrolments</t>
  </si>
  <si>
    <t>University of Dundee</t>
  </si>
  <si>
    <t>Table 15: Heritage science postgraduate enrolments</t>
  </si>
  <si>
    <t>Landscapes and Gardens</t>
  </si>
  <si>
    <t>Data for landscapes and gardens in tables 16 and 17 comes from the CAH Level 3 Landscape Design</t>
  </si>
  <si>
    <t>Table 16: Landscapes and gardens undergraduate enrolments</t>
  </si>
  <si>
    <t>Table 17: Landscapes and gardens postgraduate enrolments</t>
  </si>
  <si>
    <t>Architecture, engineering, planning and surveying (AEPS)</t>
  </si>
  <si>
    <t>Data for architecture, engineering and surveying in tables 18 to 22 comes from three CAH Level 3 categories: Architecture, Building, and Planning (urban, rural and regional).</t>
  </si>
  <si>
    <t>AEPS undergraduate enrolments</t>
  </si>
  <si>
    <t>Table 18: Architecture undergraduate enrolments</t>
  </si>
  <si>
    <t>No data available</t>
  </si>
  <si>
    <t>The University of Strathclyde</t>
  </si>
  <si>
    <t>The University of Dundee</t>
  </si>
  <si>
    <t>Universtiy of the Highlands and Islands</t>
  </si>
  <si>
    <t>The University of Glasgow</t>
  </si>
  <si>
    <t>Table 18: Building undergraduate enrolments</t>
  </si>
  <si>
    <t>Table 19: Planning undergraduate enrolments</t>
  </si>
  <si>
    <t>AEPS postgraduate enrolments</t>
  </si>
  <si>
    <t>Table 20: Architecture postgraduate enrolments</t>
  </si>
  <si>
    <t>Table 21: Building postgraduate enrolments</t>
  </si>
  <si>
    <t>Table 22: Planning postgraduate enrolments</t>
  </si>
  <si>
    <t>Pipeline Breakdown Charts and Graphs</t>
  </si>
  <si>
    <t>Graphic 4: Courses included per SIP pillar</t>
  </si>
  <si>
    <t>Table 23: Courses Included per SIP Pillar as of 2025</t>
  </si>
  <si>
    <t>Row Labels</t>
  </si>
  <si>
    <t>Count of Courses Included</t>
  </si>
  <si>
    <t>Table 24: Total of enrollment 2022/23 per university</t>
  </si>
  <si>
    <t>Postcode</t>
  </si>
  <si>
    <t>City</t>
  </si>
  <si>
    <t>Numbers</t>
  </si>
  <si>
    <t>% of total</t>
  </si>
  <si>
    <t>Graphic 5:  Map of student enrolments by University local authority</t>
  </si>
  <si>
    <t>AB10 7AQ</t>
  </si>
  <si>
    <t>EH21 6UU</t>
  </si>
  <si>
    <t>KY15</t>
  </si>
  <si>
    <t>FK9 4LA</t>
  </si>
  <si>
    <t>DD1 1HG</t>
  </si>
  <si>
    <t>EH14 4AS</t>
  </si>
  <si>
    <t>Work Based Learning: Year 1 of SIP, 2024-2025</t>
  </si>
  <si>
    <t>Table 25: Work Based learning enrolments for 2024-2025</t>
  </si>
  <si>
    <t>SIP Pillar</t>
  </si>
  <si>
    <t>Area of study</t>
  </si>
  <si>
    <t>Lead Organisation</t>
  </si>
  <si>
    <t>Enrollments in 2024-25</t>
  </si>
  <si>
    <t>Qualification</t>
  </si>
  <si>
    <t>SVQF</t>
  </si>
  <si>
    <t>Status</t>
  </si>
  <si>
    <t>Craft Fellowship</t>
  </si>
  <si>
    <t>Memorial Stone Surveying</t>
  </si>
  <si>
    <t>Scottish Lime Centre</t>
  </si>
  <si>
    <t>Traineeship</t>
  </si>
  <si>
    <t>Architectural Assistant</t>
  </si>
  <si>
    <t>Historic Built Environment</t>
  </si>
  <si>
    <t>Stained Glass</t>
  </si>
  <si>
    <t>Rab MacInness Studios and Rainbow Glass Studios</t>
  </si>
  <si>
    <t>Applied Conservation</t>
  </si>
  <si>
    <t>South Gyle Conservation Centre</t>
  </si>
  <si>
    <t>Digital skills</t>
  </si>
  <si>
    <t>Digital Innovation</t>
  </si>
  <si>
    <t>Dendrochronology</t>
  </si>
  <si>
    <t>Thermal Scanning and Energy Efficiency</t>
  </si>
  <si>
    <t>Apprenticeship</t>
  </si>
  <si>
    <t>Forth Valley College</t>
  </si>
  <si>
    <t>HNC Lab Science and SVQ Science</t>
  </si>
  <si>
    <t>SCQF L6</t>
  </si>
  <si>
    <t>Cultural Venue Operation</t>
  </si>
  <si>
    <t>Rewards Training</t>
  </si>
  <si>
    <t>Cultural Venue Operations</t>
  </si>
  <si>
    <t>Gardening</t>
  </si>
  <si>
    <t>SVQ Horticulture</t>
  </si>
  <si>
    <t>SCQF L5</t>
  </si>
  <si>
    <t>Collections</t>
  </si>
  <si>
    <t>Collections access</t>
  </si>
  <si>
    <t>Net zero</t>
  </si>
  <si>
    <t>Responsible tourism</t>
  </si>
  <si>
    <t>Sustainable travel</t>
  </si>
  <si>
    <t>Blacksmithing</t>
  </si>
  <si>
    <t>2 Ravens Forge</t>
  </si>
  <si>
    <t>Michelle De Bruin</t>
  </si>
  <si>
    <t>Thatching</t>
  </si>
  <si>
    <t>Brian Wilson</t>
  </si>
  <si>
    <t>Vernacular Building</t>
  </si>
  <si>
    <t>Scottish Crannog Centre</t>
  </si>
  <si>
    <t>Lime Work</t>
  </si>
  <si>
    <t>Stonemasonry</t>
  </si>
  <si>
    <t>CITB Managing Agent</t>
  </si>
  <si>
    <t>SVQ Stonemasory (Construction)</t>
  </si>
  <si>
    <t>Joinery</t>
  </si>
  <si>
    <t>SVQ Carpentry and Joinery (Construction)</t>
  </si>
  <si>
    <t>Painting</t>
  </si>
  <si>
    <t>CITB</t>
  </si>
  <si>
    <t>SVQ Painting and Decorating</t>
  </si>
  <si>
    <t>SCQF L7</t>
  </si>
  <si>
    <t>Overarching</t>
  </si>
  <si>
    <t>Business Administration</t>
  </si>
  <si>
    <t>Professional Award</t>
  </si>
  <si>
    <t>Construction: Building</t>
  </si>
  <si>
    <t>SDS</t>
  </si>
  <si>
    <t>SCQF 5-9</t>
  </si>
  <si>
    <t>Construction: Civil Engineering</t>
  </si>
  <si>
    <t>SCQF 5-10</t>
  </si>
  <si>
    <t>Construction: Professional Apprenticeship</t>
  </si>
  <si>
    <t>SCQF 5-11</t>
  </si>
  <si>
    <t>Construction: Specialist</t>
  </si>
  <si>
    <t>SCQF 5-12</t>
  </si>
  <si>
    <t>Construction: Technical</t>
  </si>
  <si>
    <t>SCQF 5-13</t>
  </si>
  <si>
    <t>Construction: Technical Apprenticeship</t>
  </si>
  <si>
    <t>SCQF 5-14</t>
  </si>
  <si>
    <t>Creative and Cultural</t>
  </si>
  <si>
    <t>SCQF 5-15</t>
  </si>
  <si>
    <t>Creative and Digital Media</t>
  </si>
  <si>
    <t>SCQF 5-16</t>
  </si>
  <si>
    <t>Creative Media</t>
  </si>
  <si>
    <t>SCQF 5-17</t>
  </si>
  <si>
    <t>Fashion and Textile Heritage</t>
  </si>
  <si>
    <t>SCQF 5-18</t>
  </si>
  <si>
    <t>Engineering Construction</t>
  </si>
  <si>
    <t>SCQF 5-19</t>
  </si>
  <si>
    <t>Work-Based Learning Charts and Graphs</t>
  </si>
  <si>
    <t>Graphic 5: Number of work-based learning programmes per SIP pillar</t>
  </si>
  <si>
    <t>This sheet provides a chart and graph analysis for work-based learning data. It includes two tables and two graphs.</t>
  </si>
  <si>
    <t>Table 26: Number of work-based learning programmes per SIP pillar</t>
  </si>
  <si>
    <t>Table 27: Number of enrolments by work-based learning course</t>
  </si>
  <si>
    <t>Graphic 6: Number of enrolments by work-based learning course</t>
  </si>
  <si>
    <t>Sum of Enrollments in 2024-25</t>
  </si>
  <si>
    <t>Skills funding: Year 1 of SIP, 2024-2025</t>
  </si>
  <si>
    <t>Table 28: Funding for skills in the Heritage sector</t>
  </si>
  <si>
    <t>Project title</t>
  </si>
  <si>
    <t>Heritage Area</t>
  </si>
  <si>
    <t>Amount awarded</t>
  </si>
  <si>
    <t>Funder</t>
  </si>
  <si>
    <t>Award date</t>
  </si>
  <si>
    <t>Local authority area</t>
  </si>
  <si>
    <t>Project description</t>
  </si>
  <si>
    <t>Living History of Scottish Survivors</t>
  </si>
  <si>
    <t>National Lottery Heritage Fund</t>
  </si>
  <si>
    <t>Dundee</t>
  </si>
  <si>
    <t>Young Women Remember</t>
  </si>
  <si>
    <t>Edinburgh</t>
  </si>
  <si>
    <t>Reel Reflections: "Going to the Pictures" in Inverclyde</t>
  </si>
  <si>
    <t>NESS OF BRODGAR: PAST, PRESENT AND FUTURE</t>
  </si>
  <si>
    <t>Orkney</t>
  </si>
  <si>
    <t>TCV Green Skills John Muir Way</t>
  </si>
  <si>
    <t>Central Belt</t>
  </si>
  <si>
    <t>Meat Market Regeneration Project</t>
  </si>
  <si>
    <t>Glasgow</t>
  </si>
  <si>
    <t>Dualchas do Dhaoine | Heritage for People, 2024 – 2027</t>
  </si>
  <si>
    <t>Western Isles</t>
  </si>
  <si>
    <t>Plock College of the Environment and Traditional Skills / Colaiste Àrainneachd  is Dualchais a’Phluic</t>
  </si>
  <si>
    <t>Gaelic and net zero</t>
  </si>
  <si>
    <t>Highland</t>
  </si>
  <si>
    <t>Glaswegians</t>
  </si>
  <si>
    <t>Guardians of Our Rivers: Next Steps</t>
  </si>
  <si>
    <t>Our Heritage, Our Future: Community Heritage and Climate Action</t>
  </si>
  <si>
    <t>Coalface to Wildspace: Ayrshire, South Lanarkshire &amp; Lothians</t>
  </si>
  <si>
    <t>South Lanarkshire Council</t>
  </si>
  <si>
    <t>Saving the Home of Auld Lang Syne</t>
  </si>
  <si>
    <t>Riverwoods: A Blueprint for Riparian Woodland Recovery</t>
  </si>
  <si>
    <t>Scotland</t>
  </si>
  <si>
    <t>The Enterprising Heritage Project</t>
  </si>
  <si>
    <t>#PW New Futures Programme – Former Places of Worship</t>
  </si>
  <si>
    <t>SUSTAIN:ENGAGE</t>
  </si>
  <si>
    <t>Aberdeen</t>
  </si>
  <si>
    <t>Resourcing Reminiscence</t>
  </si>
  <si>
    <t>Carse of Gowrie Orchards: People for Pollinators</t>
  </si>
  <si>
    <t>20th Island Games - Orkney 2025, Sporting Memories Intergenerational Legacy Project</t>
  </si>
  <si>
    <t>River Park Programme</t>
  </si>
  <si>
    <t>Forres Conservation &amp; Heritage Scheme</t>
  </si>
  <si>
    <t>Project Safe Haven (PSH), Phase2: securing HMS Unicorn within Dundee’s repaired East Graving Dock to ensure a stable environment for the long-term preservation of Scotland’s Oldest Ship.</t>
  </si>
  <si>
    <t>Industrial heritage</t>
  </si>
  <si>
    <t>OUR HOUSE</t>
  </si>
  <si>
    <t>Lock 16 - Scotland’s Centre of Excellence for Canals &amp; Traditional Skills</t>
  </si>
  <si>
    <t>Everyone’s Theatre, Telling the Story</t>
  </si>
  <si>
    <t>Breathing Life into Scotland's Historic Churches: Education, Engagement, and Sustainable Maintenance</t>
  </si>
  <si>
    <t>Grant Increase: Doors Open Day and My Place Photography (bursaries)</t>
  </si>
  <si>
    <t>Re-thatching the Norse mill and kiln buildings</t>
  </si>
  <si>
    <t>Comhairle nan Eilean Siar</t>
  </si>
  <si>
    <t>9 High Street</t>
  </si>
  <si>
    <t>Black Loch of Myrton Grant Increase 2024-26</t>
  </si>
  <si>
    <t>Sauchie Tower and its Environs, near Fishcross, Clackmannanshire</t>
  </si>
  <si>
    <t>Architecture, engineering, planning, surveying in a heritage context</t>
  </si>
  <si>
    <t>CHT funding 2024-26</t>
  </si>
  <si>
    <t>Tam O'Shanter Inn renovation project</t>
  </si>
  <si>
    <t>St Margaret's Chapel Edinburgh - Urgent Repairs</t>
  </si>
  <si>
    <t>Chesterhill Cist Cemetery Community Survey and Excavation</t>
  </si>
  <si>
    <t>Supporting the repurposing of churches in community ownership</t>
  </si>
  <si>
    <t>Whithorn and the Machars Pilot Archaeology Field School</t>
  </si>
  <si>
    <t>Sanday Wreck: Dating, additional research and reporting/archiving</t>
  </si>
  <si>
    <t>All under one roof: Phase 1- Urgent and essential repairs to the exterior of the church</t>
  </si>
  <si>
    <t>Essential Repairs to Ulva House</t>
  </si>
  <si>
    <t>Holy Trinity Conservation Project</t>
  </si>
  <si>
    <t>Strathearn Environs and Royal Forteviot (SERF) Post-excavation Project</t>
  </si>
  <si>
    <t>Historic Churches Scotland - Supporting organisational growth and transition</t>
  </si>
  <si>
    <t>CHT funding 2023-26 - Capital Grant Increase for 18 North William Street</t>
  </si>
  <si>
    <t>Gracemount Mansion Community Hub</t>
  </si>
  <si>
    <t>2025-2028 - Archaeology Programme; Learning Programme; Engagement and Events</t>
  </si>
  <si>
    <t>Rethatch of Listed Building Tigh Curstaig,1 Kyles Flodda, Benbecula HS7 5QR</t>
  </si>
  <si>
    <t>Knockando Resilience - uplift</t>
  </si>
  <si>
    <t>Leven River Park Programme</t>
  </si>
  <si>
    <t>Rear Courtyard Development - Phase 1</t>
  </si>
  <si>
    <t>Museum in a Box: creating an inclusive loan box service for the 21st Century</t>
  </si>
  <si>
    <t>Digital Engagement Strategy and Delivery</t>
  </si>
  <si>
    <t>Dundee Museum of Transport - preparing for a new future at Maryfield Tram Depot</t>
  </si>
  <si>
    <t>Caricature Art Classes Inspired by Cartoonist Malky McCormick - 2025</t>
  </si>
  <si>
    <t>Modes Collection Management System</t>
  </si>
  <si>
    <t>Pride in the community, Kirkcaldy Galleries at 100.</t>
  </si>
  <si>
    <t>Wellbeing at the Museum - DCLG</t>
  </si>
  <si>
    <t>New Collections Management Software and Computing Hardware</t>
  </si>
  <si>
    <t>Pushing the Boundaries</t>
  </si>
  <si>
    <t>Open Minds</t>
  </si>
  <si>
    <t>Glasgow Print Studio – Working Towards Accreditation</t>
  </si>
  <si>
    <t>LARGS MUSEUM STORAGE &amp; DISPLAY MATERIALS</t>
  </si>
  <si>
    <t>Creative Connections</t>
  </si>
  <si>
    <t>Future-proofing the Highland Museum workforce</t>
  </si>
  <si>
    <t>Tonic for the Soul</t>
  </si>
  <si>
    <t>A'togail suas an Dualchais tro na h-Eileanan an Iar | Heritage Building in the Outer Hebrides</t>
  </si>
  <si>
    <t>Eilean Siar</t>
  </si>
  <si>
    <t>Connecting Recognised Collections - Scottish Football Museum (SFM) &amp; National Mining Museum Scotland (NMMS)</t>
  </si>
  <si>
    <t>We are RILA glad to know you!</t>
  </si>
  <si>
    <t>Ullapool Museum Stores Refurbishment</t>
  </si>
  <si>
    <t>Prescribe Culture's Notable Difference Project</t>
  </si>
  <si>
    <t>Taking Museums Inside: Learning Programmes in Scottish Prisons</t>
  </si>
  <si>
    <t>Human Experience: Engaging with our Community</t>
  </si>
  <si>
    <t>Creative Collaborations: students' art and wellbeing</t>
  </si>
  <si>
    <t>Connecting Clydebank, Communities and Culture</t>
  </si>
  <si>
    <t>Beyond Our Walls (BOW)</t>
  </si>
  <si>
    <t>Funding Charts and Graphs</t>
  </si>
  <si>
    <t>Graphic 7: Projects funded by SIP pillar area</t>
  </si>
  <si>
    <t>This sheet provides a graph and chart analysis of funding data. This sheet includes two tables and two graphs.</t>
  </si>
  <si>
    <t>Table 29: Funded projects by SIP pillar area</t>
  </si>
  <si>
    <t>Count of Project title</t>
  </si>
  <si>
    <t>Table 30:  Number of funded projects by funder and SIP Pillar area</t>
  </si>
  <si>
    <t>Graphic 8: Projects funded by funder and by SIP pillar</t>
  </si>
  <si>
    <t>Column Labels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</si>
</sst>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quot;* #,##0.00_-;\-&quot;£&quot;* #,##0.00_-;_-&quot;£&quot;* &quot;-&quot;??_-;_-@_-"/>
    <numFmt numFmtId="43" formatCode="_-* #,##0.00_-;\-* #,##0.00_-;_-* &quot;-&quot;??_-;_-@_-"/>
    <numFmt numFmtId="164" formatCode="_-* #,##0_-;\-* #,##0_-;_-* &quot;-&quot;??_-;_-@_-"/>
    <numFmt numFmtId="165" formatCode="&quot;£&quot;#,##0"/>
    <numFmt numFmtId="166" formatCode="0.0%"/>
  </numFmts>
  <fonts count="18">
    <font>
      <sz val="11"/>
      <color theme="1"/>
      <name val="Aptos Narrow"/>
      <family val="2"/>
      <scheme val="minor"/>
    </font>
    <font>
      <b/>
      <sz val="16"/>
      <color theme="1"/>
      <name val="Aptos Narrow"/>
      <family val="2"/>
      <scheme val="minor"/>
    </font>
    <font>
      <b/>
      <sz val="11"/>
      <color theme="1"/>
      <name val="Aptos Narrow"/>
      <family val="2"/>
      <scheme val="minor"/>
    </font>
    <font>
      <b/>
      <sz val="14"/>
      <color theme="1"/>
      <name val="Aptos Narrow"/>
      <family val="2"/>
      <scheme val="minor"/>
    </font>
    <font>
      <sz val="12"/>
      <color theme="1"/>
      <name val="Aptos Narrow"/>
      <family val="2"/>
      <scheme val="minor"/>
    </font>
    <font>
      <sz val="11"/>
      <color theme="1"/>
      <name val="Aptos Narrow"/>
      <family val="2"/>
      <scheme val="minor"/>
    </font>
    <font>
      <sz val="8"/>
      <name val="Aptos Narrow"/>
      <family val="2"/>
      <scheme val="minor"/>
    </font>
    <font>
      <b/>
      <sz val="15"/>
      <color theme="3"/>
      <name val="Aptos Narrow"/>
      <family val="2"/>
      <scheme val="minor"/>
    </font>
    <font>
      <sz val="11"/>
      <color rgb="FF006100"/>
      <name val="Aptos Narrow"/>
      <family val="2"/>
      <scheme val="minor"/>
    </font>
    <font>
      <sz val="11"/>
      <color theme="1"/>
      <name val="Calibri"/>
      <family val="2"/>
    </font>
    <font>
      <b/>
      <sz val="11"/>
      <color theme="1"/>
      <name val="Calibri"/>
      <family val="2"/>
    </font>
    <font>
      <b/>
      <u val="singleAccounting"/>
      <sz val="11"/>
      <color theme="1"/>
      <name val="Aptos Narrow"/>
      <family val="2"/>
      <scheme val="minor"/>
    </font>
    <font>
      <b/>
      <sz val="11"/>
      <color theme="3"/>
      <name val="Aptos Narrow"/>
      <family val="2"/>
      <scheme val="minor"/>
    </font>
    <font>
      <b/>
      <sz val="11"/>
      <color theme="0"/>
      <name val="Aptos Narrow"/>
      <family val="2"/>
      <scheme val="minor"/>
    </font>
    <font>
      <b/>
      <u/>
      <sz val="11"/>
      <color rgb="FF000000"/>
      <name val="Aptos Narrow"/>
      <scheme val="minor"/>
    </font>
    <font>
      <sz val="11"/>
      <color rgb="FF000000"/>
      <name val="Aptos Narrow"/>
      <family val="2"/>
      <scheme val="minor"/>
    </font>
    <font>
      <sz val="11"/>
      <name val="Aptos Narrow"/>
      <family val="2"/>
      <scheme val="minor"/>
    </font>
    <font>
      <u/>
      <sz val="11"/>
      <color theme="10"/>
      <name val="Aptos Narrow"/>
      <family val="2"/>
      <scheme val="minor"/>
    </font>
  </fonts>
  <fills count="6">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C6EFCE"/>
        <bgColor indexed="64"/>
      </patternFill>
    </fill>
    <fill>
      <patternFill patternType="solid">
        <fgColor theme="4"/>
        <bgColor theme="4"/>
      </patternFill>
    </fill>
  </fills>
  <borders count="13">
    <border>
      <left/>
      <right/>
      <top/>
      <bottom/>
      <diagonal/>
    </border>
    <border>
      <left/>
      <right/>
      <top style="thin">
        <color theme="4" tint="0.39997558519241921"/>
      </top>
      <bottom style="thin">
        <color theme="4"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thin">
        <color theme="4" tint="0.39997558519241921"/>
      </bottom>
      <diagonal/>
    </border>
    <border>
      <left/>
      <right/>
      <top style="thin">
        <color indexed="64"/>
      </top>
      <bottom/>
      <diagonal/>
    </border>
    <border>
      <left/>
      <right style="thin">
        <color theme="4" tint="0.39997558519241921"/>
      </right>
      <top style="thin">
        <color theme="4" tint="0.39997558519241921"/>
      </top>
      <bottom style="thin">
        <color theme="4" tint="0.39997558519241921"/>
      </bottom>
      <diagonal/>
    </border>
    <border>
      <left/>
      <right/>
      <top/>
      <bottom style="double">
        <color indexed="64"/>
      </bottom>
      <diagonal/>
    </border>
    <border>
      <left/>
      <right/>
      <top style="double">
        <color indexed="64"/>
      </top>
      <bottom style="double">
        <color indexed="64"/>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theme="4" tint="0.39997558519241921"/>
      </top>
      <bottom style="double">
        <color indexed="64"/>
      </bottom>
      <diagonal/>
    </border>
  </borders>
  <cellStyleXfs count="10">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 fillId="0" borderId="2" applyNumberFormat="0" applyFill="0" applyAlignment="0" applyProtection="0"/>
    <xf numFmtId="0" fontId="12" fillId="0" borderId="3" applyNumberFormat="0" applyFill="0" applyAlignment="0" applyProtection="0"/>
    <xf numFmtId="0" fontId="8" fillId="3" borderId="0" applyNumberFormat="0" applyBorder="0" applyAlignment="0" applyProtection="0"/>
    <xf numFmtId="0" fontId="2" fillId="0" borderId="4" applyNumberFormat="0" applyFill="0" applyBorder="0" applyAlignment="0" applyProtection="0"/>
    <xf numFmtId="0" fontId="12" fillId="0" borderId="0" applyNumberFormat="0" applyFill="0" applyBorder="0" applyAlignment="0" applyProtection="0"/>
    <xf numFmtId="0" fontId="17" fillId="0" borderId="0" applyNumberFormat="0" applyFill="0" applyBorder="0" applyAlignment="0" applyProtection="0"/>
  </cellStyleXfs>
  <cellXfs count="81">
    <xf numFmtId="0" fontId="0" fillId="0" borderId="0" xfId="0"/>
    <xf numFmtId="0" fontId="0" fillId="0" borderId="0" xfId="0" applyAlignment="1">
      <alignment vertical="center" wrapText="1"/>
    </xf>
    <xf numFmtId="0" fontId="0" fillId="0" borderId="0" xfId="0" applyAlignment="1">
      <alignment horizontal="right" vertical="center" wrapText="1"/>
    </xf>
    <xf numFmtId="0" fontId="0" fillId="2" borderId="0" xfId="0" applyFill="1" applyAlignment="1">
      <alignment horizontal="right" vertical="center" wrapText="1"/>
    </xf>
    <xf numFmtId="0" fontId="1" fillId="0" borderId="0" xfId="0" applyFont="1"/>
    <xf numFmtId="0" fontId="2" fillId="0" borderId="0" xfId="0" applyFont="1" applyAlignment="1">
      <alignment vertical="center" wrapText="1"/>
    </xf>
    <xf numFmtId="0" fontId="0" fillId="0" borderId="0" xfId="0" applyAlignment="1">
      <alignment horizontal="left"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0" fontId="4" fillId="0" borderId="0" xfId="0" applyFont="1" applyAlignment="1">
      <alignment vertical="center" wrapText="1"/>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right" vertical="center"/>
    </xf>
    <xf numFmtId="164" fontId="0" fillId="0" borderId="0" xfId="1" applyNumberFormat="1" applyFont="1" applyAlignment="1">
      <alignment horizontal="right" vertical="center" wrapText="1"/>
    </xf>
    <xf numFmtId="164" fontId="0" fillId="0" borderId="0" xfId="1" applyNumberFormat="1" applyFont="1" applyAlignment="1">
      <alignment horizontal="right" vertical="center"/>
    </xf>
    <xf numFmtId="164" fontId="0" fillId="0" borderId="0" xfId="1" applyNumberFormat="1" applyFont="1" applyAlignment="1">
      <alignment vertical="center"/>
    </xf>
    <xf numFmtId="0" fontId="3" fillId="0" borderId="0" xfId="0" applyFont="1" applyAlignment="1">
      <alignment wrapText="1"/>
    </xf>
    <xf numFmtId="0" fontId="0" fillId="0" borderId="0" xfId="0" applyAlignment="1">
      <alignment wrapText="1"/>
    </xf>
    <xf numFmtId="165" fontId="0" fillId="0" borderId="0" xfId="0" applyNumberFormat="1" applyAlignment="1">
      <alignment horizontal="right" vertical="center" wrapText="1"/>
    </xf>
    <xf numFmtId="17" fontId="0" fillId="0" borderId="0" xfId="0" applyNumberFormat="1" applyAlignment="1">
      <alignment horizontal="right" vertical="center"/>
    </xf>
    <xf numFmtId="49" fontId="0" fillId="0" borderId="1" xfId="0" applyNumberFormat="1" applyBorder="1" applyAlignment="1">
      <alignment wrapText="1"/>
    </xf>
    <xf numFmtId="165" fontId="0" fillId="0" borderId="1" xfId="2" applyNumberFormat="1" applyFont="1" applyFill="1" applyBorder="1"/>
    <xf numFmtId="165" fontId="0" fillId="0" borderId="1" xfId="2" applyNumberFormat="1" applyFont="1" applyFill="1" applyBorder="1" applyAlignment="1">
      <alignment wrapText="1"/>
    </xf>
    <xf numFmtId="49" fontId="0" fillId="0" borderId="1" xfId="0" applyNumberFormat="1" applyBorder="1" applyAlignment="1">
      <alignment horizontal="right" wrapText="1"/>
    </xf>
    <xf numFmtId="0" fontId="2" fillId="0" borderId="0" xfId="0" applyFont="1" applyAlignment="1">
      <alignment horizontal="right" vertical="center" wrapText="1"/>
    </xf>
    <xf numFmtId="0" fontId="7" fillId="0" borderId="2" xfId="4"/>
    <xf numFmtId="49" fontId="0" fillId="0" borderId="0" xfId="0" applyNumberFormat="1" applyAlignment="1">
      <alignment horizontal="right" vertical="center" wrapText="1"/>
    </xf>
    <xf numFmtId="49" fontId="0" fillId="0" borderId="0" xfId="0" applyNumberFormat="1" applyAlignment="1">
      <alignment wrapText="1"/>
    </xf>
    <xf numFmtId="0" fontId="0" fillId="0" borderId="0" xfId="0" applyAlignment="1">
      <alignment horizontal="right" wrapText="1"/>
    </xf>
    <xf numFmtId="0" fontId="0" fillId="0" borderId="0" xfId="0" applyAlignment="1">
      <alignment horizontal="left"/>
    </xf>
    <xf numFmtId="0" fontId="0" fillId="0" borderId="0" xfId="0" pivotButton="1"/>
    <xf numFmtId="0" fontId="9" fillId="0" borderId="0" xfId="0" applyFont="1" applyAlignment="1">
      <alignment wrapText="1"/>
    </xf>
    <xf numFmtId="0" fontId="7" fillId="0" borderId="2" xfId="4" applyAlignment="1">
      <alignment horizontal="left" vertical="center" wrapText="1"/>
    </xf>
    <xf numFmtId="0" fontId="12" fillId="0" borderId="3" xfId="5"/>
    <xf numFmtId="164" fontId="8" fillId="3" borderId="0" xfId="6" applyNumberFormat="1"/>
    <xf numFmtId="166" fontId="0" fillId="0" borderId="0" xfId="3" applyNumberFormat="1" applyFont="1"/>
    <xf numFmtId="164" fontId="0" fillId="0" borderId="0" xfId="1" applyNumberFormat="1" applyFont="1"/>
    <xf numFmtId="0" fontId="11" fillId="0" borderId="0" xfId="0" applyFont="1"/>
    <xf numFmtId="164" fontId="11" fillId="0" borderId="0" xfId="1" applyNumberFormat="1" applyFont="1"/>
    <xf numFmtId="164" fontId="8" fillId="4" borderId="0" xfId="0" applyNumberFormat="1" applyFont="1" applyFill="1"/>
    <xf numFmtId="0" fontId="7" fillId="0" borderId="2" xfId="4" applyAlignment="1">
      <alignment vertical="center" wrapText="1"/>
    </xf>
    <xf numFmtId="0" fontId="0" fillId="0" borderId="6" xfId="0" applyBorder="1"/>
    <xf numFmtId="0" fontId="13" fillId="5" borderId="7" xfId="0" applyFont="1" applyFill="1" applyBorder="1"/>
    <xf numFmtId="0" fontId="13" fillId="5" borderId="1" xfId="0" applyFont="1" applyFill="1" applyBorder="1"/>
    <xf numFmtId="0" fontId="15" fillId="0" borderId="0" xfId="0" applyFont="1" applyAlignment="1">
      <alignment vertical="top" wrapText="1"/>
    </xf>
    <xf numFmtId="0" fontId="14" fillId="0" borderId="0" xfId="0" applyFont="1" applyAlignment="1">
      <alignment vertical="top" wrapText="1"/>
    </xf>
    <xf numFmtId="0" fontId="2" fillId="0" borderId="0" xfId="0" applyFont="1"/>
    <xf numFmtId="0" fontId="12" fillId="0" borderId="3" xfId="5" applyAlignment="1">
      <alignment horizontal="left" vertical="center" wrapText="1"/>
    </xf>
    <xf numFmtId="0" fontId="16" fillId="0" borderId="0" xfId="0" applyFont="1"/>
    <xf numFmtId="10" fontId="0" fillId="0" borderId="6" xfId="3" applyNumberFormat="1" applyFont="1" applyBorder="1"/>
    <xf numFmtId="10" fontId="0" fillId="0" borderId="0" xfId="3" applyNumberFormat="1" applyFont="1" applyBorder="1"/>
    <xf numFmtId="0" fontId="0" fillId="0" borderId="8" xfId="0" applyBorder="1"/>
    <xf numFmtId="10" fontId="0" fillId="0" borderId="8" xfId="3" applyNumberFormat="1" applyFont="1" applyBorder="1"/>
    <xf numFmtId="0" fontId="2" fillId="0" borderId="9" xfId="0" applyFont="1" applyBorder="1"/>
    <xf numFmtId="10" fontId="2" fillId="0" borderId="8" xfId="3" applyNumberFormat="1" applyFont="1" applyBorder="1"/>
    <xf numFmtId="0" fontId="5" fillId="0" borderId="0" xfId="0" applyFont="1"/>
    <xf numFmtId="10" fontId="5" fillId="0" borderId="0" xfId="0" applyNumberFormat="1" applyFont="1"/>
    <xf numFmtId="10" fontId="2" fillId="0" borderId="0" xfId="3" applyNumberFormat="1" applyFont="1"/>
    <xf numFmtId="10" fontId="0" fillId="0" borderId="0" xfId="0" applyNumberFormat="1"/>
    <xf numFmtId="10" fontId="0" fillId="0" borderId="8" xfId="0" applyNumberFormat="1" applyBorder="1"/>
    <xf numFmtId="10" fontId="2" fillId="0" borderId="0" xfId="0" applyNumberFormat="1" applyFont="1"/>
    <xf numFmtId="0" fontId="13" fillId="5" borderId="10" xfId="0" applyFont="1" applyFill="1" applyBorder="1"/>
    <xf numFmtId="0" fontId="13" fillId="5" borderId="5" xfId="0" applyFont="1" applyFill="1" applyBorder="1"/>
    <xf numFmtId="0" fontId="13" fillId="5" borderId="11" xfId="0" applyFont="1" applyFill="1" applyBorder="1"/>
    <xf numFmtId="9" fontId="0" fillId="0" borderId="0" xfId="3" applyFont="1"/>
    <xf numFmtId="9" fontId="0" fillId="0" borderId="8" xfId="3" applyFont="1" applyBorder="1"/>
    <xf numFmtId="164" fontId="2" fillId="0" borderId="0" xfId="1" applyNumberFormat="1" applyFont="1"/>
    <xf numFmtId="9" fontId="2" fillId="0" borderId="0" xfId="3" applyFont="1"/>
    <xf numFmtId="0" fontId="2" fillId="0" borderId="8" xfId="0" applyFont="1" applyBorder="1"/>
    <xf numFmtId="0" fontId="0" fillId="5" borderId="10" xfId="0" applyFill="1" applyBorder="1"/>
    <xf numFmtId="0" fontId="0" fillId="0" borderId="12" xfId="0" applyBorder="1"/>
    <xf numFmtId="9" fontId="0" fillId="0" borderId="12" xfId="3" applyFont="1" applyBorder="1"/>
    <xf numFmtId="164" fontId="0" fillId="0" borderId="8" xfId="1" applyNumberFormat="1" applyFont="1" applyBorder="1"/>
    <xf numFmtId="0" fontId="7" fillId="0" borderId="2" xfId="4" applyAlignment="1">
      <alignment wrapText="1"/>
    </xf>
    <xf numFmtId="0" fontId="2" fillId="0" borderId="4" xfId="7"/>
    <xf numFmtId="0" fontId="2" fillId="0" borderId="0" xfId="7" applyBorder="1"/>
    <xf numFmtId="0" fontId="12" fillId="0" borderId="0" xfId="8"/>
    <xf numFmtId="0" fontId="12" fillId="0" borderId="3" xfId="5" applyAlignment="1">
      <alignment wrapText="1"/>
    </xf>
    <xf numFmtId="0" fontId="12" fillId="0" borderId="3" xfId="5" applyAlignment="1">
      <alignment horizontal="left"/>
    </xf>
    <xf numFmtId="164" fontId="0" fillId="0" borderId="0" xfId="0" applyNumberFormat="1"/>
    <xf numFmtId="0" fontId="17" fillId="0" borderId="0" xfId="9"/>
  </cellXfs>
  <cellStyles count="10">
    <cellStyle name="Comma" xfId="1" builtinId="3"/>
    <cellStyle name="Currency" xfId="2" builtinId="4"/>
    <cellStyle name="Good" xfId="6" builtinId="26"/>
    <cellStyle name="Heading 1" xfId="4" builtinId="16"/>
    <cellStyle name="Heading 2" xfId="5" builtinId="17" customBuiltin="1"/>
    <cellStyle name="Heading 3" xfId="7" builtinId="18" customBuiltin="1"/>
    <cellStyle name="Heading 4" xfId="8" builtinId="19"/>
    <cellStyle name="Hyperlink" xfId="9" builtinId="8"/>
    <cellStyle name="Normal" xfId="0" builtinId="0"/>
    <cellStyle name="Per cent" xfId="3" builtinId="5"/>
  </cellStyles>
  <dxfs count="151">
    <dxf>
      <alignment horizontal="right" vertical="center" textRotation="0" indent="0" justifyLastLine="0" shrinkToFit="0" readingOrder="0"/>
    </dxf>
    <dxf>
      <alignment horizontal="right" vertical="center" textRotation="0" wrapText="1" indent="0" justifyLastLine="0" shrinkToFit="0" readingOrder="0"/>
    </dxf>
    <dxf>
      <numFmt numFmtId="0" formatCode="General"/>
      <alignment horizontal="right" vertical="center" textRotation="0" indent="0" justifyLastLine="0" shrinkToFit="0" readingOrder="0"/>
    </dxf>
    <dxf>
      <alignment horizontal="right" vertical="center" textRotation="0" indent="0" justifyLastLine="0" shrinkToFit="0" readingOrder="0"/>
    </dxf>
    <dxf>
      <numFmt numFmtId="165" formatCode="&quot;£&quot;#,##0"/>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indent="0" justifyLastLine="0" shrinkToFit="0" readingOrder="0"/>
    </dxf>
    <dxf>
      <alignment horizontal="general" vertical="center" textRotation="0"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Aptos Narrow"/>
        <family val="2"/>
        <scheme val="minor"/>
      </font>
      <numFmt numFmtId="166" formatCode="0.0%"/>
    </dxf>
    <dxf>
      <font>
        <b val="0"/>
        <i val="0"/>
        <strike val="0"/>
        <condense val="0"/>
        <extend val="0"/>
        <outline val="0"/>
        <shadow val="0"/>
        <u val="none"/>
        <vertAlign val="baseline"/>
        <sz val="11"/>
        <color theme="1"/>
        <name val="Aptos Narrow"/>
        <family val="2"/>
        <scheme val="minor"/>
      </font>
      <numFmt numFmtId="0" formatCode="General"/>
    </dxf>
    <dxf>
      <numFmt numFmtId="164" formatCode="_-* #,##0_-;\-* #,##0_-;_-* &quot;-&quot;??_-;_-@_-"/>
    </dxf>
    <dxf>
      <font>
        <b val="0"/>
        <i val="0"/>
        <strike val="0"/>
        <condense val="0"/>
        <extend val="0"/>
        <outline val="0"/>
        <shadow val="0"/>
        <u val="none"/>
        <vertAlign val="baseline"/>
        <sz val="11"/>
        <color rgb="FF006100"/>
        <name val="Aptos Narrow"/>
        <family val="2"/>
        <scheme val="minor"/>
      </font>
      <numFmt numFmtId="164" formatCode="_-* #,##0_-;\-* #,##0_-;_-* &quot;-&quot;??_-;_-@_-"/>
      <fill>
        <patternFill patternType="solid">
          <fgColor indexed="64"/>
          <bgColor rgb="FFC6EFCE"/>
        </patternFill>
      </fill>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dxf>
    <dxf>
      <numFmt numFmtId="164" formatCode="_-* #,##0_-;\-* #,##0_-;_-* &quot;-&quot;??_-;_-@_-"/>
    </dxf>
    <dxf>
      <numFmt numFmtId="164" formatCode="_-* #,##0_-;\-* #,##0_-;_-* &quot;-&quot;??_-;_-@_-"/>
    </dxf>
    <dxf>
      <numFmt numFmtId="164" formatCode="_-* #,##0_-;\-* #,##0_-;_-* &quot;-&quot;??_-;_-@_-"/>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dxf>
    <dxf>
      <numFmt numFmtId="164" formatCode="_-* #,##0_-;\-* #,##0_-;_-* &quot;-&quot;??_-;_-@_-"/>
    </dxf>
    <dxf>
      <numFmt numFmtId="164" formatCode="_-* #,##0_-;\-* #,##0_-;_-* &quot;-&quot;??_-;_-@_-"/>
    </dxf>
    <dxf>
      <numFmt numFmtId="164" formatCode="_-* #,##0_-;\-* #,##0_-;_-* &quot;-&quot;??_-;_-@_-"/>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dxf>
    <dxf>
      <numFmt numFmtId="164" formatCode="_-* #,##0_-;\-* #,##0_-;_-* &quot;-&quot;??_-;_-@_-"/>
    </dxf>
    <dxf>
      <numFmt numFmtId="164" formatCode="_-* #,##0_-;\-* #,##0_-;_-* &quot;-&quot;??_-;_-@_-"/>
    </dxf>
    <dxf>
      <numFmt numFmtId="164" formatCode="_-* #,##0_-;\-* #,##0_-;_-* &quot;-&quot;??_-;_-@_-"/>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dxf>
    <dxf>
      <numFmt numFmtId="13" formatCode="0%"/>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dxf>
    <dxf>
      <numFmt numFmtId="13" formatCode="0%"/>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dxf>
    <dxf>
      <numFmt numFmtId="13" formatCode="0%"/>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1"/>
        <color theme="0"/>
        <name val="Aptos Narrow"/>
        <family val="2"/>
        <scheme val="minor"/>
      </font>
      <fill>
        <patternFill patternType="solid">
          <fgColor theme="4"/>
          <bgColor theme="4"/>
        </patternFill>
      </fill>
    </dxf>
    <dxf>
      <numFmt numFmtId="14" formatCode="0.00%"/>
    </dxf>
    <dxf>
      <numFmt numFmtId="14" formatCode="0.00%"/>
    </dxf>
    <dxf>
      <font>
        <b val="0"/>
        <i val="0"/>
        <strike val="0"/>
        <condense val="0"/>
        <extend val="0"/>
        <outline val="0"/>
        <shadow val="0"/>
        <u val="none"/>
        <vertAlign val="baseline"/>
        <sz val="11"/>
        <color theme="1"/>
        <name val="Aptos Narrow"/>
        <family val="2"/>
        <scheme val="minor"/>
      </font>
      <numFmt numFmtId="14" formatCode="0.00%"/>
      <border diagonalUp="0" diagonalDown="0">
        <left/>
        <right/>
        <top/>
        <bottom style="double">
          <color indexed="64"/>
        </bottom>
        <vertical/>
        <horizontal/>
      </border>
    </dxf>
    <dxf>
      <font>
        <b val="0"/>
        <i val="0"/>
        <strike val="0"/>
        <condense val="0"/>
        <extend val="0"/>
        <outline val="0"/>
        <shadow val="0"/>
        <u val="none"/>
        <vertAlign val="baseline"/>
        <sz val="11"/>
        <color theme="1"/>
        <name val="Aptos Narrow"/>
        <family val="2"/>
        <scheme val="minor"/>
      </font>
      <numFmt numFmtId="14" formatCode="0.00%"/>
      <border diagonalUp="0" diagonalDown="0">
        <left/>
        <right/>
        <top/>
        <bottom style="double">
          <color indexed="64"/>
        </bottom>
        <vertical/>
        <horizontal/>
      </border>
    </dxf>
    <dxf>
      <font>
        <b/>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numFmt numFmtId="14" formatCode="0.00%"/>
      <border diagonalUp="0" diagonalDown="0">
        <left/>
        <right/>
        <top/>
        <bottom style="double">
          <color indexed="64"/>
        </bottom>
        <vertical/>
        <horizontal/>
      </border>
    </dxf>
    <dxf>
      <font>
        <b val="0"/>
        <i val="0"/>
        <strike val="0"/>
        <condense val="0"/>
        <extend val="0"/>
        <outline val="0"/>
        <shadow val="0"/>
        <u val="none"/>
        <vertAlign val="baseline"/>
        <sz val="11"/>
        <color theme="1"/>
        <name val="Aptos Narrow"/>
        <family val="2"/>
        <scheme val="minor"/>
      </font>
      <numFmt numFmtId="14" formatCode="0.00%"/>
      <border diagonalUp="0" diagonalDown="0">
        <left/>
        <right/>
        <top/>
        <bottom style="double">
          <color indexed="64"/>
        </bottom>
        <vertical/>
        <horizontal/>
      </border>
    </dxf>
    <dxf>
      <font>
        <b/>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numFmt numFmtId="14" formatCode="0.00%"/>
      <border diagonalUp="0" diagonalDown="0">
        <left/>
        <right/>
        <top/>
        <bottom style="double">
          <color indexed="64"/>
        </bottom>
        <vertical/>
        <horizontal/>
      </border>
    </dxf>
    <dxf>
      <font>
        <b val="0"/>
        <i val="0"/>
        <strike val="0"/>
        <condense val="0"/>
        <extend val="0"/>
        <outline val="0"/>
        <shadow val="0"/>
        <u val="none"/>
        <vertAlign val="baseline"/>
        <sz val="11"/>
        <color theme="1"/>
        <name val="Aptos Narrow"/>
        <family val="2"/>
        <scheme val="minor"/>
      </font>
      <numFmt numFmtId="14" formatCode="0.00%"/>
      <border diagonalUp="0" diagonalDown="0" outline="0">
        <left/>
        <right/>
        <top/>
        <bottom/>
      </border>
    </dxf>
    <dxf>
      <font>
        <b val="0"/>
        <i val="0"/>
        <strike val="0"/>
        <condense val="0"/>
        <extend val="0"/>
        <outline val="0"/>
        <shadow val="0"/>
        <u val="none"/>
        <vertAlign val="baseline"/>
        <sz val="11"/>
        <color theme="1"/>
        <name val="Aptos Narrow"/>
        <family val="2"/>
        <scheme val="minor"/>
      </font>
      <numFmt numFmtId="14" formatCode="0.00%"/>
      <border diagonalUp="0" diagonalDown="0">
        <left/>
        <right/>
        <top/>
        <bottom style="double">
          <color indexed="64"/>
        </bottom>
        <vertical/>
        <horizontal/>
      </border>
    </dxf>
    <dxf>
      <font>
        <b val="0"/>
        <i val="0"/>
        <strike val="0"/>
        <condense val="0"/>
        <extend val="0"/>
        <outline val="0"/>
        <shadow val="0"/>
        <u val="none"/>
        <vertAlign val="baseline"/>
        <sz val="11"/>
        <color theme="1"/>
        <name val="Aptos Narrow"/>
        <family val="2"/>
        <scheme val="minor"/>
      </font>
      <numFmt numFmtId="14" formatCode="0.00%"/>
      <border diagonalUp="0" diagonalDown="0" outline="0">
        <left/>
        <right/>
        <top/>
        <bottom/>
      </border>
    </dxf>
    <dxf>
      <font>
        <b/>
        <i val="0"/>
        <strike val="0"/>
        <condense val="0"/>
        <extend val="0"/>
        <outline val="0"/>
        <shadow val="0"/>
        <u val="none"/>
        <vertAlign val="baseline"/>
        <sz val="11"/>
        <color theme="1"/>
        <name val="Aptos Narrow"/>
        <family val="2"/>
        <scheme val="minor"/>
      </font>
    </dxf>
    <dxf>
      <numFmt numFmtId="164" formatCode="_-* #,##0_-;\-* #,##0_-;_-* &quot;-&quot;??_-;_-@_-"/>
      <alignment vertical="center" textRotation="0" indent="0" justifyLastLine="0" shrinkToFit="0" readingOrder="0"/>
    </dxf>
    <dxf>
      <alignment vertical="center" textRotation="0" indent="0" justifyLastLine="0" shrinkToFit="0" readingOrder="0"/>
    </dxf>
    <dxf>
      <numFmt numFmtId="164" formatCode="_-* #,##0_-;\-* #,##0_-;_-* &quot;-&quot;??_-;_-@_-"/>
      <alignment vertical="center" textRotation="0" indent="0" justifyLastLine="0" shrinkToFit="0" readingOrder="0"/>
    </dxf>
    <dxf>
      <alignment vertical="center" textRotation="0" indent="0" justifyLastLine="0" shrinkToFit="0" readingOrder="0"/>
    </dxf>
    <dxf>
      <alignment horizontal="right" vertical="center" textRotation="0" wrapText="0" indent="0" justifyLastLine="0" shrinkToFit="0" readingOrder="0"/>
    </dxf>
    <dxf>
      <alignment vertical="center" textRotation="0"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numFmt numFmtId="164" formatCode="_-* #,##0_-;\-* #,##0_-;_-* &quot;-&quot;??_-;_-@_-"/>
      <alignment horizontal="right"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numFmt numFmtId="164" formatCode="_-* #,##0_-;\-* #,##0_-;_-* &quot;-&quot;??_-;_-@_-"/>
      <alignment horizontal="right" vertical="center" textRotation="0" wrapText="1" indent="0" justifyLastLine="0" shrinkToFit="0" readingOrder="0"/>
    </dxf>
    <dxf>
      <numFmt numFmtId="164" formatCode="_-* #,##0_-;\-* #,##0_-;_-* &quot;-&quot;??_-;_-@_-"/>
      <alignment horizontal="right" vertical="center" textRotation="0" wrapText="0" indent="0" justifyLastLine="0" shrinkToFit="0" readingOrder="0"/>
    </dxf>
    <dxf>
      <font>
        <b val="0"/>
        <i val="0"/>
        <strike val="0"/>
        <condense val="0"/>
        <extend val="0"/>
        <outline val="0"/>
        <shadow val="0"/>
        <u val="none"/>
        <vertAlign val="baseline"/>
        <sz val="11"/>
        <color theme="1"/>
        <name val="Aptos Narrow"/>
        <family val="2"/>
        <scheme val="minor"/>
      </font>
      <numFmt numFmtId="164" formatCode="_-* #,##0_-;\-* #,##0_-;_-* &quot;-&quot;??_-;_-@_-"/>
      <alignment horizontal="right" vertical="center" textRotation="0" wrapText="0" indent="0" justifyLastLine="0" shrinkToFit="0" readingOrder="0"/>
    </dxf>
    <dxf>
      <numFmt numFmtId="164" formatCode="_-* #,##0_-;\-* #,##0_-;_-* &quot;-&quot;??_-;_-@_-"/>
      <alignment horizontal="right" vertical="center" textRotation="0" wrapText="0" indent="0" justifyLastLine="0" shrinkToFit="0" readingOrder="0"/>
    </dxf>
    <dxf>
      <font>
        <b val="0"/>
        <i val="0"/>
        <strike val="0"/>
        <condense val="0"/>
        <extend val="0"/>
        <outline val="0"/>
        <shadow val="0"/>
        <u val="none"/>
        <vertAlign val="baseline"/>
        <sz val="11"/>
        <color theme="1"/>
        <name val="Aptos Narrow"/>
        <family val="2"/>
        <scheme val="minor"/>
      </font>
      <numFmt numFmtId="164" formatCode="_-* #,##0_-;\-* #,##0_-;_-* &quot;-&quot;??_-;_-@_-"/>
      <alignment horizontal="right" vertical="center" textRotation="0" wrapText="0"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left" vertical="center" textRotation="0" wrapText="1" indent="0" justifyLastLine="0" shrinkToFit="0" readingOrder="0"/>
    </dxf>
    <dxf>
      <alignment horizontal="right" vertical="center" textRotation="0" wrapText="1" indent="0" justifyLastLine="0" shrinkToFit="0" readingOrder="0"/>
    </dxf>
    <dxf>
      <alignment horizontal="center" vertical="center" textRotation="0" wrapText="1" indent="0" justifyLastLine="0" shrinkToFit="0" readingOrder="0"/>
    </dxf>
    <dxf>
      <font>
        <strike val="0"/>
        <outline val="0"/>
        <shadow val="0"/>
        <u val="none"/>
        <vertAlign val="baseline"/>
        <sz val="11"/>
        <color theme="1"/>
        <name val="Aptos Narrow"/>
        <family val="2"/>
        <scheme val="minor"/>
      </font>
      <numFmt numFmtId="164" formatCode="_-* #,##0_-;\-* #,##0_-;_-* &quot;-&quot;??_-;_-@_-"/>
      <alignment horizontal="right"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numFmt numFmtId="164" formatCode="_-* #,##0_-;\-* #,##0_-;_-* &quot;-&quot;??_-;_-@_-"/>
      <alignment horizontal="right" vertical="center" textRotation="0" wrapText="1" indent="0" justifyLastLine="0" shrinkToFit="0" readingOrder="0"/>
    </dxf>
    <dxf>
      <font>
        <strike val="0"/>
        <outline val="0"/>
        <shadow val="0"/>
        <u val="none"/>
        <vertAlign val="baseline"/>
        <sz val="11"/>
        <color theme="1"/>
        <name val="Aptos Narrow"/>
        <family val="2"/>
        <scheme val="minor"/>
      </font>
      <numFmt numFmtId="164" formatCode="_-* #,##0_-;\-* #,##0_-;_-* &quot;-&quot;??_-;_-@_-"/>
      <alignment horizontal="right"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numFmt numFmtId="164" formatCode="_-* #,##0_-;\-* #,##0_-;_-* &quot;-&quot;??_-;_-@_-"/>
      <alignment horizontal="right" vertical="center" textRotation="0" wrapText="1" indent="0" justifyLastLine="0" shrinkToFit="0" readingOrder="0"/>
    </dxf>
    <dxf>
      <font>
        <strike val="0"/>
        <outline val="0"/>
        <shadow val="0"/>
        <u val="none"/>
        <vertAlign val="baseline"/>
        <sz val="11"/>
        <color theme="1"/>
        <name val="Aptos Narrow"/>
        <family val="2"/>
        <scheme val="minor"/>
      </font>
      <numFmt numFmtId="164" formatCode="_-* #,##0_-;\-* #,##0_-;_-* &quot;-&quot;??_-;_-@_-"/>
      <alignment horizontal="right"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numFmt numFmtId="164" formatCode="_-* #,##0_-;\-* #,##0_-;_-* &quot;-&quot;??_-;_-@_-"/>
      <alignment horizontal="right" vertical="center" textRotation="0" wrapText="1" indent="0" justifyLastLine="0" shrinkToFit="0" readingOrder="0"/>
    </dxf>
    <dxf>
      <font>
        <strike val="0"/>
        <outline val="0"/>
        <shadow val="0"/>
        <u val="none"/>
        <vertAlign val="baseline"/>
        <sz val="11"/>
        <color theme="1"/>
        <name val="Aptos Narrow"/>
        <family val="2"/>
        <scheme val="minor"/>
      </font>
      <alignment horizontal="right" vertical="center" textRotation="0" wrapText="1" indent="0" justifyLastLine="0" shrinkToFit="0" readingOrder="0"/>
    </dxf>
    <dxf>
      <alignment horizontal="righ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center"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0" formatCode="General"/>
      <alignment horizontal="right" vertical="center" textRotation="0" wrapText="1" indent="0" justifyLastLine="0" shrinkToFit="0" readingOrder="0"/>
    </dxf>
    <dxf>
      <numFmt numFmtId="30" formatCode="@"/>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left" vertical="center" textRotation="0" wrapText="1" indent="0" justifyLastLine="0" shrinkToFit="0" readingOrder="0"/>
    </dxf>
    <dxf>
      <alignment horizontal="right" vertical="center" textRotation="0" wrapText="1" indent="0" justifyLastLine="0" shrinkToFit="0" readingOrder="0"/>
    </dxf>
    <dxf>
      <alignment horizontal="general" vertical="center" textRotation="0" wrapText="1" indent="0" justifyLastLine="0" shrinkToFit="0" readingOrder="0"/>
    </dxf>
    <dxf>
      <fill>
        <patternFill>
          <bgColor theme="2" tint="-9.9948118533890809E-2"/>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right"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ill>
        <patternFill>
          <bgColor theme="2" tint="-9.9948118533890809E-2"/>
        </patternFill>
      </fill>
    </dxf>
    <dxf>
      <numFmt numFmtId="164" formatCode="_-* #,##0_-;\-* #,##0_-;_-* &quot;-&quot;??_-;_-@_-"/>
    </dxf>
  </dxfs>
  <tableStyles count="1" defaultTableStyle="TableStyleMedium2" defaultPivotStyle="PivotStyleLight16">
    <tableStyle name="PivotTable Style 1" table="0" count="0" xr9:uid="{8B82E4EE-21FE-4A78-810E-00029FF5DE8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26" Type="http://schemas.microsoft.com/office/2017/06/relationships/rdArray" Target="richData/rdarray.xml"/><Relationship Id="rId3" Type="http://schemas.openxmlformats.org/officeDocument/2006/relationships/worksheet" Target="worksheets/sheet3.xml"/><Relationship Id="rId21" Type="http://schemas.openxmlformats.org/officeDocument/2006/relationships/sharedStrings" Target="sharedStrings.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microsoft.com/office/2017/06/relationships/rdRichValueStructure" Target="richData/rdrichvaluestructure.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29" Type="http://schemas.microsoft.com/office/2017/06/relationships/rdSupportingPropertyBag" Target="richData/rdsupportingpropertybag.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microsoft.com/office/2020/07/relationships/rdRichValueWebImage" Target="richData/rdRichValueWebImage.xml"/><Relationship Id="rId28" Type="http://schemas.microsoft.com/office/2017/06/relationships/rdSupportingPropertyBagStructure" Target="richData/rdsupportingpropertybagstructure.xml"/><Relationship Id="rId10" Type="http://schemas.openxmlformats.org/officeDocument/2006/relationships/worksheet" Target="worksheets/sheet10.xml"/><Relationship Id="rId19" Type="http://schemas.openxmlformats.org/officeDocument/2006/relationships/theme" Target="theme/theme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eetMetadata" Target="metadata.xml"/><Relationship Id="rId27" Type="http://schemas.microsoft.com/office/2017/06/relationships/richStyles" Target="richData/richStyles.xml"/><Relationship Id="rId30" Type="http://schemas.microsoft.com/office/2017/06/relationships/rdRichValueTypes" Target="richData/rdRichValueTypes.xml"/><Relationship Id="rId35" Type="http://schemas.openxmlformats.org/officeDocument/2006/relationships/customXml" Target="../customXml/item4.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Ex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[SIP Year One Data.xlsx]CA - Charts!PivotTable1</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Career awareness</a:t>
            </a:r>
            <a:r>
              <a:rPr lang="en-US" baseline="0"/>
              <a:t> activities delivered by organisation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 - Charts'!$B$62</c:f>
              <c:strCache>
                <c:ptCount val="1"/>
                <c:pt idx="0">
                  <c:v>Total</c:v>
                </c:pt>
              </c:strCache>
            </c:strRef>
          </c:tx>
          <c:spPr>
            <a:solidFill>
              <a:schemeClr val="accent1"/>
            </a:solidFill>
            <a:ln>
              <a:noFill/>
            </a:ln>
            <a:effectLst/>
          </c:spPr>
          <c:invertIfNegative val="0"/>
          <c:cat>
            <c:strRef>
              <c:f>'CA - Charts'!$A$63:$A$71</c:f>
              <c:strCache>
                <c:ptCount val="8"/>
                <c:pt idx="0">
                  <c:v>Archaeology Scotland</c:v>
                </c:pt>
                <c:pt idx="1">
                  <c:v>Build Your Future</c:v>
                </c:pt>
                <c:pt idx="2">
                  <c:v>Historic Environment Scotland</c:v>
                </c:pt>
                <c:pt idx="3">
                  <c:v>Morgan Sindall</c:v>
                </c:pt>
                <c:pt idx="4">
                  <c:v>Museums Galleries Scotland</c:v>
                </c:pt>
                <c:pt idx="5">
                  <c:v>National Trust for Scotland</c:v>
                </c:pt>
                <c:pt idx="6">
                  <c:v>Scottish Ecological Design Association</c:v>
                </c:pt>
                <c:pt idx="7">
                  <c:v>Orkney Museum Tankerness House</c:v>
                </c:pt>
              </c:strCache>
            </c:strRef>
          </c:cat>
          <c:val>
            <c:numRef>
              <c:f>'CA - Charts'!$B$63:$B$71</c:f>
              <c:numCache>
                <c:formatCode>General</c:formatCode>
                <c:ptCount val="8"/>
                <c:pt idx="0">
                  <c:v>43</c:v>
                </c:pt>
                <c:pt idx="1">
                  <c:v>28</c:v>
                </c:pt>
                <c:pt idx="2">
                  <c:v>11</c:v>
                </c:pt>
                <c:pt idx="3">
                  <c:v>18</c:v>
                </c:pt>
                <c:pt idx="4">
                  <c:v>9</c:v>
                </c:pt>
                <c:pt idx="5">
                  <c:v>1</c:v>
                </c:pt>
                <c:pt idx="6">
                  <c:v>1</c:v>
                </c:pt>
                <c:pt idx="7">
                  <c:v>1</c:v>
                </c:pt>
              </c:numCache>
            </c:numRef>
          </c:val>
          <c:extLst>
            <c:ext xmlns:c16="http://schemas.microsoft.com/office/drawing/2014/chart" uri="{C3380CC4-5D6E-409C-BE32-E72D297353CC}">
              <c16:uniqueId val="{00000001-FE5A-4B2F-930E-BCF1153A0733}"/>
            </c:ext>
          </c:extLst>
        </c:ser>
        <c:dLbls>
          <c:showLegendKey val="0"/>
          <c:showVal val="0"/>
          <c:showCatName val="0"/>
          <c:showSerName val="0"/>
          <c:showPercent val="0"/>
          <c:showBubbleSize val="0"/>
        </c:dLbls>
        <c:gapWidth val="219"/>
        <c:overlap val="-27"/>
        <c:axId val="533986712"/>
        <c:axId val="533989952"/>
      </c:barChart>
      <c:catAx>
        <c:axId val="533986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89952"/>
        <c:crosses val="autoZero"/>
        <c:auto val="1"/>
        <c:lblAlgn val="ctr"/>
        <c:lblOffset val="100"/>
        <c:noMultiLvlLbl val="0"/>
      </c:catAx>
      <c:valAx>
        <c:axId val="533989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9867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[SIP Year One Data.xlsx]PB - Charts!PivotTable2</c:name>
    <c:fmtId val="8"/>
  </c:pivotSource>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GB"/>
              <a:t>Courses Included per SIP Pillar</a:t>
            </a:r>
          </a:p>
        </c:rich>
      </c:tx>
      <c:layout>
        <c:manualLayout>
          <c:xMode val="edge"/>
          <c:yMode val="edge"/>
          <c:x val="0.12638149271438276"/>
          <c:y val="0.13072065623246726"/>
        </c:manualLayout>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ivotFmts>
      <c:pivotFmt>
        <c:idx val="0"/>
        <c:spPr>
          <a:solidFill>
            <a:schemeClr val="accent1">
              <a:alpha val="50196"/>
            </a:schemeClr>
          </a:solidFill>
          <a:ln w="25400" cap="rnd" cmpd="sng" algn="ctr">
            <a:solidFill>
              <a:schemeClr val="accent1"/>
            </a:solidFill>
            <a:prstDash val="sysDot"/>
            <a:round/>
          </a:ln>
          <a:effectLst/>
        </c:spPr>
        <c:marker>
          <c:symbol val="circle"/>
          <c:size val="6"/>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50196"/>
            </a:schemeClr>
          </a:solidFill>
          <a:ln w="25400" cap="rnd" cmpd="sng" algn="ctr">
            <a:solidFill>
              <a:schemeClr val="accent1"/>
            </a:solidFill>
            <a:prstDash val="sysDot"/>
            <a:round/>
          </a:ln>
          <a:effectLst/>
        </c:spPr>
        <c:marker>
          <c:symbol val="circle"/>
          <c:size val="6"/>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ln w="25400" cap="rnd" cmpd="sng" algn="ctr">
            <a:solidFill>
              <a:schemeClr val="accent1"/>
            </a:solidFill>
            <a:prstDash val="sysDot"/>
            <a:round/>
          </a:ln>
          <a:effectLst/>
        </c:spPr>
        <c:marker>
          <c:symbol val="circle"/>
          <c:size val="6"/>
          <c:spPr>
            <a:solidFill>
              <a:schemeClr val="accen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318003080720618"/>
          <c:y val="0.39445297838998622"/>
          <c:w val="0.24519474555352513"/>
          <c:h val="0.49581148793747221"/>
        </c:manualLayout>
      </c:layout>
      <c:radarChart>
        <c:radarStyle val="marker"/>
        <c:varyColors val="0"/>
        <c:ser>
          <c:idx val="0"/>
          <c:order val="0"/>
          <c:tx>
            <c:strRef>
              <c:f>'PB - Charts'!$B$4</c:f>
              <c:strCache>
                <c:ptCount val="1"/>
                <c:pt idx="0">
                  <c:v>Total</c:v>
                </c:pt>
              </c:strCache>
            </c:strRef>
          </c:tx>
          <c:spPr>
            <a:ln w="25400" cap="rnd" cmpd="sng" algn="ctr">
              <a:solidFill>
                <a:schemeClr val="accent1"/>
              </a:solidFill>
              <a:prstDash val="sysDot"/>
              <a:round/>
            </a:ln>
            <a:effectLst/>
          </c:spPr>
          <c:marker>
            <c:symbol val="circle"/>
            <c:size val="6"/>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'PB - Charts'!$A$5:$A$14</c:f>
              <c:strCache>
                <c:ptCount val="9"/>
                <c:pt idx="0">
                  <c:v>Archaeology</c:v>
                </c:pt>
                <c:pt idx="1">
                  <c:v>Architecture, engineering, planning, surveying</c:v>
                </c:pt>
                <c:pt idx="2">
                  <c:v>Archives and libraries</c:v>
                </c:pt>
                <c:pt idx="3">
                  <c:v>Conservation art and artefacts</c:v>
                </c:pt>
                <c:pt idx="4">
                  <c:v>Heritage science</c:v>
                </c:pt>
                <c:pt idx="5">
                  <c:v>Heritage Tourism</c:v>
                </c:pt>
                <c:pt idx="6">
                  <c:v>Historic landscapes and gardens</c:v>
                </c:pt>
                <c:pt idx="7">
                  <c:v>Museums and galleries</c:v>
                </c:pt>
                <c:pt idx="8">
                  <c:v>Traditional building skills and materials</c:v>
                </c:pt>
              </c:strCache>
            </c:strRef>
          </c:cat>
          <c:val>
            <c:numRef>
              <c:f>'PB - Charts'!$B$5:$B$14</c:f>
              <c:numCache>
                <c:formatCode>General</c:formatCode>
                <c:ptCount val="9"/>
                <c:pt idx="0">
                  <c:v>5</c:v>
                </c:pt>
                <c:pt idx="1">
                  <c:v>7</c:v>
                </c:pt>
                <c:pt idx="2">
                  <c:v>4</c:v>
                </c:pt>
                <c:pt idx="3">
                  <c:v>1</c:v>
                </c:pt>
                <c:pt idx="4">
                  <c:v>3</c:v>
                </c:pt>
                <c:pt idx="5">
                  <c:v>7</c:v>
                </c:pt>
                <c:pt idx="6">
                  <c:v>3</c:v>
                </c:pt>
                <c:pt idx="7">
                  <c:v>2</c:v>
                </c:pt>
                <c:pt idx="8">
                  <c:v>4</c:v>
                </c:pt>
              </c:numCache>
            </c:numRef>
          </c:val>
          <c:extLst>
            <c:ext xmlns:c16="http://schemas.microsoft.com/office/drawing/2014/chart" uri="{C3380CC4-5D6E-409C-BE32-E72D297353CC}">
              <c16:uniqueId val="{00000001-7FA0-437B-9A9D-F1068163EF5E}"/>
            </c:ext>
          </c:extLst>
        </c:ser>
        <c:dLbls>
          <c:showLegendKey val="0"/>
          <c:showVal val="1"/>
          <c:showCatName val="0"/>
          <c:showSerName val="0"/>
          <c:showPercent val="0"/>
          <c:showBubbleSize val="0"/>
        </c:dLbls>
        <c:axId val="962698240"/>
        <c:axId val="962690680"/>
      </c:radarChart>
      <c:catAx>
        <c:axId val="96269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2690680"/>
        <c:crosses val="autoZero"/>
        <c:auto val="1"/>
        <c:lblAlgn val="ctr"/>
        <c:lblOffset val="100"/>
        <c:noMultiLvlLbl val="0"/>
      </c:catAx>
      <c:valAx>
        <c:axId val="962690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26982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[SIP Year One Data.xlsx]WBL - Charts!PivotTable2</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'WBL - Charts'!$B$5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'WBL - Charts'!$A$6:$A$16</c:f>
              <c:strCache>
                <c:ptCount val="10"/>
                <c:pt idx="0">
                  <c:v>Architecture, engineering, planning, surveying</c:v>
                </c:pt>
                <c:pt idx="1">
                  <c:v>Conservation art and artefacts</c:v>
                </c:pt>
                <c:pt idx="2">
                  <c:v>Digital skills</c:v>
                </c:pt>
                <c:pt idx="3">
                  <c:v>Heritage science</c:v>
                </c:pt>
                <c:pt idx="4">
                  <c:v>Heritage tourism</c:v>
                </c:pt>
                <c:pt idx="5">
                  <c:v>Historic landscapes and gardens</c:v>
                </c:pt>
                <c:pt idx="6">
                  <c:v>Museums and galleries</c:v>
                </c:pt>
                <c:pt idx="7">
                  <c:v>Net zero</c:v>
                </c:pt>
                <c:pt idx="8">
                  <c:v>Overarching</c:v>
                </c:pt>
                <c:pt idx="9">
                  <c:v>Traditional building skills and materials</c:v>
                </c:pt>
              </c:strCache>
            </c:strRef>
          </c:cat>
          <c:val>
            <c:numRef>
              <c:f>'WBL - Charts'!$B$6:$B$16</c:f>
              <c:numCache>
                <c:formatCode>General</c:formatCode>
                <c:ptCount val="10"/>
                <c:pt idx="0">
                  <c:v>4</c:v>
                </c:pt>
                <c:pt idx="1">
                  <c:v>2</c:v>
                </c:pt>
                <c:pt idx="2">
                  <c:v>2</c:v>
                </c:pt>
                <c:pt idx="3">
                  <c:v>3</c:v>
                </c:pt>
                <c:pt idx="4">
                  <c:v>1</c:v>
                </c:pt>
                <c:pt idx="5">
                  <c:v>1</c:v>
                </c:pt>
                <c:pt idx="6">
                  <c:v>6</c:v>
                </c:pt>
                <c:pt idx="7">
                  <c:v>3</c:v>
                </c:pt>
                <c:pt idx="8">
                  <c:v>2</c:v>
                </c:pt>
                <c:pt idx="9">
                  <c:v>15</c:v>
                </c:pt>
              </c:numCache>
            </c:numRef>
          </c:val>
          <c:extLst>
            <c:ext xmlns:c16="http://schemas.microsoft.com/office/drawing/2014/chart" uri="{C3380CC4-5D6E-409C-BE32-E72D297353CC}">
              <c16:uniqueId val="{00000001-4467-4977-A71E-640E8E34ADFA}"/>
            </c:ext>
          </c:extLst>
        </c:ser>
        <c:dLbls>
          <c:showLegendKey val="0"/>
          <c:showVal val="1"/>
          <c:showCatName val="0"/>
          <c:showSerName val="0"/>
          <c:showPercent val="0"/>
          <c:showBubbleSize val="0"/>
        </c:dLbls>
        <c:gapWidth val="75"/>
        <c:axId val="991474128"/>
        <c:axId val="991481688"/>
      </c:barChart>
      <c:catAx>
        <c:axId val="99147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481688"/>
        <c:crosses val="autoZero"/>
        <c:auto val="1"/>
        <c:lblAlgn val="ctr"/>
        <c:lblOffset val="100"/>
        <c:noMultiLvlLbl val="0"/>
      </c:catAx>
      <c:valAx>
        <c:axId val="9914816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474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[SIP Year One Data.xlsx]WBL - Charts!PivotTable3</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 of enrolments by work-based learning course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'WBL - Charts'!$B$19</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'WBL - Charts'!$A$20:$A$55</c:f>
              <c:strCache>
                <c:ptCount val="35"/>
                <c:pt idx="0">
                  <c:v>Applied Conservation</c:v>
                </c:pt>
                <c:pt idx="1">
                  <c:v>Architectural Assistant</c:v>
                </c:pt>
                <c:pt idx="2">
                  <c:v>Blacksmithing</c:v>
                </c:pt>
                <c:pt idx="3">
                  <c:v>Business Administration</c:v>
                </c:pt>
                <c:pt idx="4">
                  <c:v>Collections</c:v>
                </c:pt>
                <c:pt idx="5">
                  <c:v>Collections access</c:v>
                </c:pt>
                <c:pt idx="6">
                  <c:v>Construction: Building</c:v>
                </c:pt>
                <c:pt idx="7">
                  <c:v>Construction: Civil Engineering</c:v>
                </c:pt>
                <c:pt idx="8">
                  <c:v>Construction: Professional Apprenticeship</c:v>
                </c:pt>
                <c:pt idx="9">
                  <c:v>Construction: Specialist</c:v>
                </c:pt>
                <c:pt idx="10">
                  <c:v>Construction: Technical</c:v>
                </c:pt>
                <c:pt idx="11">
                  <c:v>Construction: Technical Apprenticeship</c:v>
                </c:pt>
                <c:pt idx="12">
                  <c:v>Creative and Cultural</c:v>
                </c:pt>
                <c:pt idx="13">
                  <c:v>Creative and Digital Media</c:v>
                </c:pt>
                <c:pt idx="14">
                  <c:v>Creative Media</c:v>
                </c:pt>
                <c:pt idx="15">
                  <c:v>Cultural Venue Operation</c:v>
                </c:pt>
                <c:pt idx="16">
                  <c:v>Dendrochronology</c:v>
                </c:pt>
                <c:pt idx="17">
                  <c:v>Digital Innovation</c:v>
                </c:pt>
                <c:pt idx="18">
                  <c:v>Engineering Construction</c:v>
                </c:pt>
                <c:pt idx="19">
                  <c:v>Fashion and Textile Heritage</c:v>
                </c:pt>
                <c:pt idx="20">
                  <c:v>Gardening</c:v>
                </c:pt>
                <c:pt idx="21">
                  <c:v>Heritage Science</c:v>
                </c:pt>
                <c:pt idx="22">
                  <c:v>Historic Built Environment</c:v>
                </c:pt>
                <c:pt idx="23">
                  <c:v>Joinery</c:v>
                </c:pt>
                <c:pt idx="24">
                  <c:v>Lime Work</c:v>
                </c:pt>
                <c:pt idx="25">
                  <c:v>Memorial Stone Surveying</c:v>
                </c:pt>
                <c:pt idx="26">
                  <c:v>Painting</c:v>
                </c:pt>
                <c:pt idx="27">
                  <c:v>Responsible tourism</c:v>
                </c:pt>
                <c:pt idx="28">
                  <c:v>Stained Glass</c:v>
                </c:pt>
                <c:pt idx="29">
                  <c:v>Stone Carving</c:v>
                </c:pt>
                <c:pt idx="30">
                  <c:v>Stonemasonry</c:v>
                </c:pt>
                <c:pt idx="31">
                  <c:v>Sustainable travel</c:v>
                </c:pt>
                <c:pt idx="32">
                  <c:v>Thatching</c:v>
                </c:pt>
                <c:pt idx="33">
                  <c:v>Thermal Scanning and Energy Efficiency</c:v>
                </c:pt>
                <c:pt idx="34">
                  <c:v>Vernacular Building</c:v>
                </c:pt>
              </c:strCache>
            </c:strRef>
          </c:cat>
          <c:val>
            <c:numRef>
              <c:f>'WBL - Charts'!$B$20:$B$55</c:f>
              <c:numCache>
                <c:formatCode>_-* #,##0_-;\-* #,##0_-;_-* "-"??_-;_-@_-</c:formatCode>
                <c:ptCount val="35"/>
                <c:pt idx="0">
                  <c:v>1</c:v>
                </c:pt>
                <c:pt idx="1">
                  <c:v>1</c:v>
                </c:pt>
                <c:pt idx="2">
                  <c:v>3</c:v>
                </c:pt>
                <c:pt idx="3">
                  <c:v>2</c:v>
                </c:pt>
                <c:pt idx="4">
                  <c:v>1</c:v>
                </c:pt>
                <c:pt idx="5">
                  <c:v>1</c:v>
                </c:pt>
                <c:pt idx="6">
                  <c:v>2290</c:v>
                </c:pt>
                <c:pt idx="7">
                  <c:v>1649</c:v>
                </c:pt>
                <c:pt idx="8">
                  <c:v>1221</c:v>
                </c:pt>
                <c:pt idx="9">
                  <c:v>300</c:v>
                </c:pt>
                <c:pt idx="10">
                  <c:v>1818</c:v>
                </c:pt>
                <c:pt idx="11">
                  <c:v>16</c:v>
                </c:pt>
                <c:pt idx="12">
                  <c:v>21</c:v>
                </c:pt>
                <c:pt idx="13">
                  <c:v>0</c:v>
                </c:pt>
                <c:pt idx="14">
                  <c:v>9</c:v>
                </c:pt>
                <c:pt idx="15">
                  <c:v>9</c:v>
                </c:pt>
                <c:pt idx="16">
                  <c:v>2</c:v>
                </c:pt>
                <c:pt idx="17">
                  <c:v>2</c:v>
                </c:pt>
                <c:pt idx="18">
                  <c:v>44</c:v>
                </c:pt>
                <c:pt idx="19">
                  <c:v>107</c:v>
                </c:pt>
                <c:pt idx="20">
                  <c:v>3</c:v>
                </c:pt>
                <c:pt idx="21">
                  <c:v>1</c:v>
                </c:pt>
                <c:pt idx="22">
                  <c:v>1</c:v>
                </c:pt>
                <c:pt idx="23">
                  <c:v>4</c:v>
                </c:pt>
                <c:pt idx="24">
                  <c:v>1</c:v>
                </c:pt>
                <c:pt idx="25">
                  <c:v>1</c:v>
                </c:pt>
                <c:pt idx="26">
                  <c:v>1</c:v>
                </c:pt>
                <c:pt idx="27">
                  <c:v>2</c:v>
                </c:pt>
                <c:pt idx="28">
                  <c:v>2</c:v>
                </c:pt>
                <c:pt idx="29">
                  <c:v>1</c:v>
                </c:pt>
                <c:pt idx="30">
                  <c:v>18</c:v>
                </c:pt>
                <c:pt idx="31">
                  <c:v>1</c:v>
                </c:pt>
                <c:pt idx="32">
                  <c:v>1</c:v>
                </c:pt>
                <c:pt idx="33">
                  <c:v>1</c:v>
                </c:pt>
                <c:pt idx="34">
                  <c:v>1</c:v>
                </c:pt>
              </c:numCache>
            </c:numRef>
          </c:val>
          <c:extLst>
            <c:ext xmlns:c16="http://schemas.microsoft.com/office/drawing/2014/chart" uri="{C3380CC4-5D6E-409C-BE32-E72D297353CC}">
              <c16:uniqueId val="{00000001-5F02-47E0-A23A-6DE6B2483F84}"/>
            </c:ext>
          </c:extLst>
        </c:ser>
        <c:dLbls>
          <c:dLblPos val="outEnd"/>
          <c:showLegendKey val="0"/>
          <c:showVal val="1"/>
          <c:showCatName val="0"/>
          <c:showSerName val="0"/>
          <c:showPercent val="0"/>
          <c:showBubbleSize val="0"/>
        </c:dLbls>
        <c:gapWidth val="182"/>
        <c:axId val="954886144"/>
        <c:axId val="954882904"/>
      </c:barChart>
      <c:catAx>
        <c:axId val="954886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4882904"/>
        <c:crosses val="autoZero"/>
        <c:auto val="1"/>
        <c:lblAlgn val="ctr"/>
        <c:lblOffset val="100"/>
        <c:noMultiLvlLbl val="0"/>
      </c:catAx>
      <c:valAx>
        <c:axId val="954882904"/>
        <c:scaling>
          <c:orientation val="minMax"/>
        </c:scaling>
        <c:delete val="0"/>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48861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Project</a:t>
            </a:r>
            <a:r>
              <a:rPr lang="en-US" baseline="0"/>
              <a:t>s funded by SIP Pillar</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Archaeology</c:v>
              </c:pt>
              <c:pt idx="1">
                <c:v>Architecture, engineering, planning, surveying in a heritage context</c:v>
              </c:pt>
              <c:pt idx="2">
                <c:v>Archives and libraries</c:v>
              </c:pt>
              <c:pt idx="3">
                <c:v>Conservation art and artefacts</c:v>
              </c:pt>
              <c:pt idx="4">
                <c:v>Digital skills</c:v>
              </c:pt>
              <c:pt idx="5">
                <c:v>Gaelic and net zero</c:v>
              </c:pt>
              <c:pt idx="6">
                <c:v>Heritage Tourism</c:v>
              </c:pt>
              <c:pt idx="7">
                <c:v>Historic landscapes and gardens</c:v>
              </c:pt>
              <c:pt idx="8">
                <c:v>Industrial heritage</c:v>
              </c:pt>
              <c:pt idx="9">
                <c:v>Museums and galleries</c:v>
              </c:pt>
              <c:pt idx="10">
                <c:v>Overarching</c:v>
              </c:pt>
              <c:pt idx="11">
                <c:v>Traditional building skills and materials</c:v>
              </c:pt>
            </c:strLit>
          </c:cat>
          <c:val>
            <c:numLit>
              <c:formatCode>General</c:formatCode>
              <c:ptCount val="12"/>
              <c:pt idx="0">
                <c:v>7</c:v>
              </c:pt>
              <c:pt idx="1">
                <c:v>2</c:v>
              </c:pt>
              <c:pt idx="2">
                <c:v>1</c:v>
              </c:pt>
              <c:pt idx="3">
                <c:v>1</c:v>
              </c:pt>
              <c:pt idx="4">
                <c:v>2</c:v>
              </c:pt>
              <c:pt idx="5">
                <c:v>1</c:v>
              </c:pt>
              <c:pt idx="6">
                <c:v>4</c:v>
              </c:pt>
              <c:pt idx="7">
                <c:v>7</c:v>
              </c:pt>
              <c:pt idx="8">
                <c:v>1</c:v>
              </c:pt>
              <c:pt idx="9">
                <c:v>26</c:v>
              </c:pt>
              <c:pt idx="10">
                <c:v>7</c:v>
              </c:pt>
              <c:pt idx="11">
                <c:v>17</c:v>
              </c:pt>
            </c:numLit>
          </c:val>
          <c:extLst>
            <c:ext xmlns:c16="http://schemas.microsoft.com/office/drawing/2014/chart" uri="{C3380CC4-5D6E-409C-BE32-E72D297353CC}">
              <c16:uniqueId val="{00000000-CA47-4E3D-9506-BDB627940FA8}"/>
            </c:ext>
          </c:extLst>
        </c:ser>
        <c:dLbls>
          <c:showLegendKey val="0"/>
          <c:showVal val="1"/>
          <c:showCatName val="0"/>
          <c:showSerName val="0"/>
          <c:showPercent val="0"/>
          <c:showBubbleSize val="0"/>
        </c:dLbls>
        <c:gapWidth val="150"/>
        <c:axId val="1064745552"/>
        <c:axId val="1064743032"/>
      </c:barChart>
      <c:catAx>
        <c:axId val="106474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4743032"/>
        <c:crosses val="autoZero"/>
        <c:auto val="1"/>
        <c:lblAlgn val="ctr"/>
        <c:lblOffset val="100"/>
        <c:noMultiLvlLbl val="0"/>
      </c:catAx>
      <c:valAx>
        <c:axId val="1064743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4745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Proojects funded by funder and by SIP pillar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Historic Environment Scotland</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Archaeology</c:v>
              </c:pt>
              <c:pt idx="1">
                <c:v>Architecture, engineering, planning, surveying in a heritage context</c:v>
              </c:pt>
              <c:pt idx="2">
                <c:v>Archives and libraries</c:v>
              </c:pt>
              <c:pt idx="3">
                <c:v>Conservation art and artefacts</c:v>
              </c:pt>
              <c:pt idx="4">
                <c:v>Digital skills</c:v>
              </c:pt>
              <c:pt idx="5">
                <c:v>Gaelic and net zero</c:v>
              </c:pt>
              <c:pt idx="6">
                <c:v>Heritage Tourism</c:v>
              </c:pt>
              <c:pt idx="7">
                <c:v>Historic landscapes and gardens</c:v>
              </c:pt>
              <c:pt idx="8">
                <c:v>Industrial heritage</c:v>
              </c:pt>
              <c:pt idx="9">
                <c:v>Museums and galleries</c:v>
              </c:pt>
              <c:pt idx="10">
                <c:v>Overarching</c:v>
              </c:pt>
              <c:pt idx="11">
                <c:v>Traditional building skills and materials</c:v>
              </c:pt>
            </c:strLit>
          </c:cat>
          <c:val>
            <c:numLit>
              <c:formatCode>General</c:formatCode>
              <c:ptCount val="12"/>
              <c:pt idx="0">
                <c:v>6</c:v>
              </c:pt>
              <c:pt idx="1">
                <c:v>2</c:v>
              </c:pt>
              <c:pt idx="2">
                <c:v>0</c:v>
              </c:pt>
              <c:pt idx="3">
                <c:v>1</c:v>
              </c:pt>
              <c:pt idx="4">
                <c:v>0</c:v>
              </c:pt>
              <c:pt idx="5">
                <c:v>0</c:v>
              </c:pt>
              <c:pt idx="6">
                <c:v>2</c:v>
              </c:pt>
              <c:pt idx="7">
                <c:v>0</c:v>
              </c:pt>
              <c:pt idx="8">
                <c:v>0</c:v>
              </c:pt>
              <c:pt idx="9">
                <c:v>0</c:v>
              </c:pt>
              <c:pt idx="10">
                <c:v>1</c:v>
              </c:pt>
              <c:pt idx="11">
                <c:v>13</c:v>
              </c:pt>
            </c:numLit>
          </c:val>
          <c:extLst>
            <c:ext xmlns:c16="http://schemas.microsoft.com/office/drawing/2014/chart" uri="{C3380CC4-5D6E-409C-BE32-E72D297353CC}">
              <c16:uniqueId val="{00000000-5BE0-4877-8200-BCD9CED7AF22}"/>
            </c:ext>
          </c:extLst>
        </c:ser>
        <c:ser>
          <c:idx val="1"/>
          <c:order val="1"/>
          <c:tx>
            <c:v>Museums Galleries Scotland</c:v>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Archaeology</c:v>
              </c:pt>
              <c:pt idx="1">
                <c:v>Architecture, engineering, planning, surveying in a heritage context</c:v>
              </c:pt>
              <c:pt idx="2">
                <c:v>Archives and libraries</c:v>
              </c:pt>
              <c:pt idx="3">
                <c:v>Conservation art and artefacts</c:v>
              </c:pt>
              <c:pt idx="4">
                <c:v>Digital skills</c:v>
              </c:pt>
              <c:pt idx="5">
                <c:v>Gaelic and net zero</c:v>
              </c:pt>
              <c:pt idx="6">
                <c:v>Heritage Tourism</c:v>
              </c:pt>
              <c:pt idx="7">
                <c:v>Historic landscapes and gardens</c:v>
              </c:pt>
              <c:pt idx="8">
                <c:v>Industrial heritage</c:v>
              </c:pt>
              <c:pt idx="9">
                <c:v>Museums and galleries</c:v>
              </c:pt>
              <c:pt idx="10">
                <c:v>Overarching</c:v>
              </c:pt>
              <c:pt idx="11">
                <c:v>Traditional building skills and materials</c:v>
              </c:pt>
            </c:strLit>
          </c:cat>
          <c:val>
            <c:numLit>
              <c:formatCode>General</c:formatCode>
              <c:ptCount val="12"/>
              <c:pt idx="0">
                <c:v>0</c:v>
              </c:pt>
              <c:pt idx="1">
                <c:v>0</c:v>
              </c:pt>
              <c:pt idx="2">
                <c:v>0</c:v>
              </c:pt>
              <c:pt idx="3">
                <c:v>0</c:v>
              </c:pt>
              <c:pt idx="4">
                <c:v>1</c:v>
              </c:pt>
              <c:pt idx="5">
                <c:v>0</c:v>
              </c:pt>
              <c:pt idx="6">
                <c:v>0</c:v>
              </c:pt>
              <c:pt idx="7">
                <c:v>0</c:v>
              </c:pt>
              <c:pt idx="8">
                <c:v>0</c:v>
              </c:pt>
              <c:pt idx="9">
                <c:v>25</c:v>
              </c:pt>
              <c:pt idx="10">
                <c:v>0</c:v>
              </c:pt>
              <c:pt idx="11">
                <c:v>0</c:v>
              </c:pt>
            </c:numLit>
          </c:val>
          <c:extLst>
            <c:ext xmlns:c16="http://schemas.microsoft.com/office/drawing/2014/chart" uri="{C3380CC4-5D6E-409C-BE32-E72D297353CC}">
              <c16:uniqueId val="{00000001-5BE0-4877-8200-BCD9CED7AF22}"/>
            </c:ext>
          </c:extLst>
        </c:ser>
        <c:ser>
          <c:idx val="2"/>
          <c:order val="2"/>
          <c:tx>
            <c:v>National Lottery Heritage Fund</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Archaeology</c:v>
              </c:pt>
              <c:pt idx="1">
                <c:v>Architecture, engineering, planning, surveying in a heritage context</c:v>
              </c:pt>
              <c:pt idx="2">
                <c:v>Archives and libraries</c:v>
              </c:pt>
              <c:pt idx="3">
                <c:v>Conservation art and artefacts</c:v>
              </c:pt>
              <c:pt idx="4">
                <c:v>Digital skills</c:v>
              </c:pt>
              <c:pt idx="5">
                <c:v>Gaelic and net zero</c:v>
              </c:pt>
              <c:pt idx="6">
                <c:v>Heritage Tourism</c:v>
              </c:pt>
              <c:pt idx="7">
                <c:v>Historic landscapes and gardens</c:v>
              </c:pt>
              <c:pt idx="8">
                <c:v>Industrial heritage</c:v>
              </c:pt>
              <c:pt idx="9">
                <c:v>Museums and galleries</c:v>
              </c:pt>
              <c:pt idx="10">
                <c:v>Overarching</c:v>
              </c:pt>
              <c:pt idx="11">
                <c:v>Traditional building skills and materials</c:v>
              </c:pt>
            </c:strLit>
          </c:cat>
          <c:val>
            <c:numLit>
              <c:formatCode>General</c:formatCode>
              <c:ptCount val="12"/>
              <c:pt idx="0">
                <c:v>1</c:v>
              </c:pt>
              <c:pt idx="1">
                <c:v>0</c:v>
              </c:pt>
              <c:pt idx="2">
                <c:v>1</c:v>
              </c:pt>
              <c:pt idx="3">
                <c:v>0</c:v>
              </c:pt>
              <c:pt idx="4">
                <c:v>1</c:v>
              </c:pt>
              <c:pt idx="5">
                <c:v>1</c:v>
              </c:pt>
              <c:pt idx="6">
                <c:v>2</c:v>
              </c:pt>
              <c:pt idx="7">
                <c:v>7</c:v>
              </c:pt>
              <c:pt idx="8">
                <c:v>1</c:v>
              </c:pt>
              <c:pt idx="9">
                <c:v>1</c:v>
              </c:pt>
              <c:pt idx="10">
                <c:v>6</c:v>
              </c:pt>
              <c:pt idx="11">
                <c:v>4</c:v>
              </c:pt>
            </c:numLit>
          </c:val>
          <c:extLst>
            <c:ext xmlns:c16="http://schemas.microsoft.com/office/drawing/2014/chart" uri="{C3380CC4-5D6E-409C-BE32-E72D297353CC}">
              <c16:uniqueId val="{00000002-5BE0-4877-8200-BCD9CED7AF22}"/>
            </c:ext>
          </c:extLst>
        </c:ser>
        <c:dLbls>
          <c:showLegendKey val="0"/>
          <c:showVal val="0"/>
          <c:showCatName val="0"/>
          <c:showSerName val="0"/>
          <c:showPercent val="0"/>
          <c:showBubbleSize val="0"/>
        </c:dLbls>
        <c:gapWidth val="55"/>
        <c:overlap val="100"/>
        <c:axId val="760182816"/>
        <c:axId val="760183176"/>
      </c:barChart>
      <c:catAx>
        <c:axId val="760182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0183176"/>
        <c:crosses val="autoZero"/>
        <c:auto val="1"/>
        <c:lblAlgn val="ctr"/>
        <c:lblOffset val="100"/>
        <c:noMultiLvlLbl val="0"/>
      </c:catAx>
      <c:valAx>
        <c:axId val="760183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01828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Attendance Numbers Histogram per Attendees at Career Awareness Events </cx:v>
        </cx:txData>
      </cx:tx>
      <cx:txPr>
        <a:bodyPr spcFirstLastPara="1" vertOverflow="ellipsis" horzOverflow="overflow" wrap="square" lIns="0" tIns="0" rIns="0" bIns="0" anchor="ctr" anchorCtr="1"/>
        <a:lstStyle/>
        <a:p>
          <a:pPr algn="ctr" rtl="0">
            <a:defRPr/>
          </a:pPr>
          <a:r>
            <a:rPr lang="en-GB" sz="1400" b="0" i="0" u="none" strike="noStrike" baseline="0">
              <a:solidFill>
                <a:sysClr val="windowText" lastClr="000000">
                  <a:lumMod val="65000"/>
                  <a:lumOff val="35000"/>
                </a:sysClr>
              </a:solidFill>
              <a:latin typeface="Aptos Narrow" panose="02110004020202020204"/>
            </a:rPr>
            <a:t>Attendance Numbers Histogram per Attendees at Career Awareness Events </a:t>
          </a:r>
        </a:p>
      </cx:txPr>
    </cx:title>
    <cx:plotArea>
      <cx:plotAreaRegion>
        <cx:series layoutId="clusteredColumn" uniqueId="{28BA8730-3A25-4410-93B5-C44F618C645E}" formatIdx="0">
          <cx:tx>
            <cx:txData>
              <cx:f>_xlchart.v1.2</cx:f>
              <cx:v>Attendance Numbers 15 20 140 TBC TBC TBC TBC TBC TBC 10 11 11 8 52 52 52 TBC TBC 51 56 30 52 54 49 17 TBC</cx:v>
            </cx:txData>
          </cx:tx>
          <cx:dataId val="0"/>
          <cx:layoutPr>
            <cx:binning intervalClosed="r"/>
          </cx:layoutPr>
        </cx:series>
      </cx:plotAreaRegion>
      <cx:axis id="0">
        <cx:catScaling gapWidth="0"/>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axis id="1">
        <cx:valScaling/>
        <cx:majorGridlines/>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_xlchart.v5.4</cx:f>
        <cx:nf>_xlchart.v5.3</cx:nf>
      </cx:strDim>
      <cx:numDim type="colorVal">
        <cx:f>_xlchart.v5.6</cx:f>
        <cx:nf>_xlchart.v5.5</cx:nf>
      </cx:numDim>
    </cx:data>
  </cx:chartData>
  <cx:chart>
    <cx:title pos="t" align="ctr" overlay="0">
      <cx:tx>
        <cx:txData>
          <cx:v>Career Awareness Activities per Local Authority</cx:v>
        </cx:txData>
      </cx:tx>
      <cx:txPr>
        <a:bodyPr spcFirstLastPara="1" vertOverflow="ellipsis" horzOverflow="overflow" wrap="square" lIns="0" tIns="0" rIns="0" bIns="0" anchor="ctr" anchorCtr="1"/>
        <a:lstStyle/>
        <a:p>
          <a:pPr algn="ctr" rtl="0">
            <a:defRPr/>
          </a:pPr>
          <a:r>
            <a:rPr lang="en-GB" sz="1400" b="0" i="0" u="none" strike="noStrike" baseline="0">
              <a:solidFill>
                <a:sysClr val="windowText" lastClr="000000">
                  <a:lumMod val="65000"/>
                  <a:lumOff val="35000"/>
                </a:sysClr>
              </a:solidFill>
              <a:latin typeface="Aptos Narrow" panose="02110004020202020204"/>
            </a:rPr>
            <a:t>Career Awareness Activities per Local Authority</a:t>
          </a:r>
        </a:p>
      </cx:txPr>
    </cx:title>
    <cx:plotArea>
      <cx:plotAreaRegion>
        <cx:series layoutId="regionMap" uniqueId="{99973E19-78FA-4A4B-BDD3-C853CAA8A844}">
          <cx:tx>
            <cx:txData>
              <cx:f>_xlchart.v5.5</cx:f>
              <cx:v>Count of Activities</cx:v>
            </cx:txData>
          </cx:tx>
          <cx:dataLabels>
            <cx:visibility seriesName="0" categoryName="0" value="1"/>
          </cx:dataLabels>
          <cx:dataId val="0"/>
          <cx:layoutPr>
            <cx:geography cultureLanguage="en-US" cultureRegion="GB" attribution="Powered by Bing">
              <cx:geoCache provider="{E9337A44-BEBE-4D9F-B70C-5C5E7DAFC167}">
                <cx:binary>1H1pT9zI2vZfifL5MWPX5vLRmUc6dm+sIZD9i0WAeN93//r3MoGk2zhtOA/zSrRGE800qbuqrntf
in9ft/+6Dm+v8jdtFMbFv67bv9+6ZZn+66+/imv3NroqDiLvOk+K5Ed5cJ1EfyU/fnjXt3/d5FeN
Fzt/EVVjf127V3l52779339jNec2OUmur0ovid9Xt3l3cVtUYVns+W7yqzdXN5EXL7yizL3rkvz9
9j/DLoo3l9dJGV7FN2/f3MalV3YfuvT277e7P/z2zV//+++//riXSXo/tzn51eOtfL/Nb25v4zcW
NjC7kd19PLqINyHuqqxucAquH2hc1aRkXL37kLdvwiR27r9WyIFGBT7EePg8ED+7ivD3/7O9r/95
8zH2ytubN8fA6SaJHn508sLuzn11c5Pf4orv/5xdb+fS/377G5mdLwbotvf19s11UsXlwBgOeOTv
t+NtekVi/fwJKxluZW1O4fkIYFzs/wfIC9fLb/de5cB7z4KcEsE08ghqylRNF/j3L1b4yfC7UN/t
5wWh/sN6O4g+Ber7e3qNUFvh1XUQXcXxVfziaItBglXVINpPCZa7Ak4PdJ0bBmfGPeraA6v9RH28
tRcAfn7JJ2M/Xup1Svqg098kP94sb7z4e5U77gMEk4rzmdLODwxGDAGJ/wP+hKgEHCIeiN7jPt7T
SwA/v+bTkR+v9Tqh/0/sVMXDzb8E3OJAaLpmSONeiz9S8jqHLdfYn5T8sJ8XgPruXI/XeTK89/fy
GpX5f3KnC8M3cBjfmFX5opZbHKiU6walvy30trPGDyDLwqDaSIePdvQYlj1+7R/ctN0zPl7x6UDv
rvRKpbjLn2a3/0F3cVFFP3LvFr40GG99FYZJc/WikQI/UAmhVEpxHwqMHQkpVc6E+uBIQPNsu4+T
+3vMOM9mxSeu+2SGnFzvdbLloooRM754yCgOmM6ErjLtV5ywrYXIgSEYB6vA67z7jLTR1q5eBP5f
Z3y82jNA/7XK64R6eVWUb/7zVDX0jGCRH3DBGCHiHmyAuQ02O2BE5ZL/ShDou1K/s6/HAD1b2mfW
ezLgO+u8YsghTN+RCUtePm5E3EAMxqWYjhvZAWzBAPt9WGGM4oe7C97d3UvBP7fq85hgd7VXzAon
Sel6V/GD/L1EMAEeEDohTLvnAQj3tvCTA8l1LiRBAuHn54H4zxjyjgfut/VS4P9xueeh/uuyXmOE
cXevF7fxj/y2eZrf+SyFr0uhUvpLo+9izg4oJTqyxfo95FNyv723lwJ+/5rPQ397rdcp8aurMPDy
4EHeXkLYEVyqDHkDAkS3pfwuQyioMc4Q3W/hBfD940pPRvXXdbxGcV55P144S4AMEET0oWbzKOOr
SZR8NO3BcuP77UBt2M5LgDq5zNMRvbuU1wjnOrwqnKR58bCLw9pKiKG898TprpjCIUNRRyABdB92
4fttWLe39QLw7l/uyTBvL/M6NfHGc9yhOvyiWVz9QKjE0FGa+RVCb6tkGGFBpCRItvz8jET4YU8v
gPOfl3oyxg9LvE58D+P6Nr8Ou5sX1dHwrClyZaq8T+U+Cqt1VOS4LuS9MLNdYf69qReAeN9iTwb5
9yKvE+ZT7yb8JwIoKYRG5QD18BlVY+iBpkpdH0nv7628ALj7FnsyuL8XeaXgJvnL5sKhnzUJ+eTk
D7iiEMMNwnel9nTYxktgOr3O0+H8eR2v0bk6u3rjKksP7WPolXhz6V3lD1f8xxDoH6y5nCV56f5D
aVckXnSDPTTjPHL2YB808uAeqOoox767sRdgubkFn8x7uwu9TnXy8wwnYME8+AfyLxLQSh0tO3ef
Uc6NHhiGaqAE91Px/AH5rb29GPh713wm/ltrvU4WeJcH8W335rAIX9r1lwCY6kzXpwsuFC0AQqf6
veF5hP/uxl4A/LkFn4z87kKvE/bz20HhDxV2tLgOzcGz1ucZmVfUVYErwL0X7UfOItdQhiPyAfpR
gf3R3l4A/Ces+WT8H631OllgN3e8p4D57D49ZOWYvp2V2w35mSDwCOgD+qOIcHtbLwD8/uWejPn2
Mq8T7qHFvPQK942ZoAE/f1GB58jyUEIQSeym8siBMDTKdDqqrYz38gI4zy/5ZKzHS71SvN3bu2GP
f8C0CxX9eUjgUnFfLx0l5rUDyLbOpRw585ejLb0E7LNLPh320VKvFPak+sciOTaYdc5HQs4Ohpoa
WnVHivxyZycvgfXMgk9Hemeh14zzTvjxkiZc5yiroR/qPi2/q9bZwdAyp3Hx4OBNIr+1txcDf++a
z8R/a61XygKll4cYUHtZ112jQ9B2H7MN6Zhd503lVGoUHVU/P2PDfr+llwD8j0s9HedfF/QaM4Sf
b9EJOW7qekkZR1IOqV0VCZrh8whpho44hibpB/b62Qo1sasXAPtJqz4Z94nVXqeE3x3kV4fXS2Iv
DTS50wcxHyVl6QFHuU7qf0rNbW/rpcD/v7fDbe/qdcA9o5V2+F3bnhz9IyfcTfs+K1ODhkhE6/K+
heZRjlboaJnUH0buDLh+P2n/VAZDpBQiifTwfydKFz8H2x+NR//+mzun3D7kzO38M6POf66x/Bo+
X1yVV8u7+fmpGf3Jbx+mmkdf3t/l1K3df3V48/dbihYn4PJrNHpYZC8KW3/pFt30f79V1AOdwHk3
DF3ejchKCo+tgX3Bd/JAoDcD7pyKljn0aVBgHA/loL/fIs5DB6XEkIROMWjHKWxEMfjOGLcfvH4K
1tAlmuqpJPLXCwbnSdg56ON+OPT9f7+Jq+g88eKywMJv36Q/f2rYqyQa0kGSU5Bi0EqqDn2UXl9d
wLfBD2v/I9uwy2RQhlbeiiX+MNg6qehC1xdb9zJBB9c2poMWYIZEBTM0A07sLh2Vd7FWVm1ohU39
KbaTdWYUFvHzI92/zuS7/cQmDoXKFrrX0M1EmcZQQ90+VBinFXMLHlpBtO5rS6E3XXLaCM/8L8gg
1kZ/O9d0tDDvkin81olRhgktn393ePXBrlSzi9V3TqVZ+ymBEXZvT2IchiMwkNrwdIU6fL+FEvVA
KEjK1LLjsyBqzSzH8wQftPCzFJEZFadedPpsgobOdQ2HwjAWFyO4DK1WWJwUkVVUTnFsKNwzUzt0
joqYVyYjcfO+D21n0ce0PRKtrZ/vJ0/JQGCHLyUsJAbFhmwG3pZ4dLdlS4XhxaFFUjs4SRr9KG6Y
+17vtN5yYtFuOuls4iasFp7e9Z6Z846u27xSjtvCYZbiB91CesmZU0phZkRUqzJuf3h+k38ybDc2
9aCIrdLL+NKxZWXyvIuOwjo/j7pKWlFUp4lJKjV6FziuWEil7g/jPNJwVic28zqUppIp6kZV+Tos
nfhTXdvRwvaDz0RVykXRlkZnBlF+0TeSLwMjdKze6ZJlzVizFmGnmkTNqWX3ZqOYSWQadNHRhiyZ
bqSrtEi1VUeL/kR3HH8dtu4hC2l8hjdHjo0oLU9936isXHS+aYBnTL0wiOWkwl10et8u6qIPzZDH
7bqPlNZynKY33TKWxbJvwvOsknLpJF55Jhz1Qw8msBrCokOppsqhHbTdynG4fcS5rCySlIFJpVot
XbsV66pX20XbhqnlOSxfVNKpTcfxTuMm0k2jDXtLxulJq+XlOxLG0QpOrmbWaV2vI6r4ph7WJ0oV
uqua0Wgt88D4VIaFYuqZbK3S99MVYe2JLJLuLPQTzayykN8oRXfuMjW2tKZJl1pmK9+ztgtM5qTc
8ntibwyvD5d1brimlofS6lnPlmXR9UdxGtZr6kSKqRE7M1OliY+aTmlXeaZHS5IYFyVYqHPJYeiG
34jeplZW466SJspWzKjSc078M192hmMGnKmHQaPVX42+UVa2VJql2vXHhl+wD0ofHLsJKS0e2JXl
cocsSd58yUXhr8HEullD+y2qStSbvghrkypGu+JR8YMW7kkgu2xdcf24FoFj8ig8l1XpndHY1k8D
W48WMtNTixaKZ1G7qhfS1VpTKYvEpFF1ymmTWSIXp5mX94fSjrplGxjpsaHH3yIjqTZpVaaHdmZU
i0zto43DWblUiyA8rxKdtVbau/1RoEX1sgqK8sL1aJ4jic15ZqqJ1l/3eXTJG9e9FKF95BZGsHK7
qLJk5JVmr2uR6aeG872sZLaMJI8O27RSrFbVnCXVpb9KI7NQrsPATHWtOgyc/LgkzD9xbXHR8DZc
dZnRWbVDoNDcqrXUEgITBZtYVT7qWneLfXRmZLBg2WrJR0aKSy5Lbtk1iY+kdC654mubWnN7S8sC
7bIvi6NGxYCLqVZdtikC5UMf5+p7Jagcsxa0eEcq/RsS9WBg6PTLloX2RqqhZjZq4nxvXDX72LZ2
Yum9PC5CT1h6w4IF9ZXEkm1Frbyn7oJJkh86blkdksgJ33VRK800aspFk8jyqq+rzkwb9iOC/Fp1
wbrUitNC+6yljjRFUdF1GZRfSxe8YET52hAp/VxyRbGyVncvfUZLS1XU7FShOAcNhDgJWP/JdwPn
sNEMbZPItjVFx7gZ0ORbImizqLxInAeqo1wYaWBAMTXVmnBa/SgVW7G8uo6WMqkKU9JKtcKUBaYT
a9FVGxLtU59Eum2KWFCrDIpvPvWuAqU4aePgJjFY91F4LDnXwpB8idr+U6X39nXAhf6V6NF7I2w/
FS1J1rk0Pje56ppGo+YrPegVM+rceEkdu7S6qIuWzBH2qUOC0tKVojSTlDsmvJ1uFXWyW0oSn9s+
2DYLCPjK4NWiYCqzMFZUzJjswSSPzcpQ+DZUohHK78zOliFt6iKThV3HlmiXgfJJdRa+e7nfdj0m
YXCDYugNDfSaoHzkUdmyrhOFJKklmtyKFFxDLy8rt/+6nwwS/aOTGJinxFQlwklDwIfD91snYbrU
IyOvoBtc3zLy9zn74ugneX3VkIUer/YTe+S9IWjVGVW5roOWqqFsvE1Mq5kuFEdLrcL4rAm4Uhve
b6RxbOQzhB5dnoHFUdDCg1J4RAiWf5dQEmZwWEWdWiQ+C9VF6q4ae73/LJMkKJwbOLzwp/ThrFsX
F3lNWsYRLk4SaoXGWc3PG6d5Lp/hHNi+UOEYDp02IyJ96JG4SMEETeGtbEqsgPlfWtbN+IUTZ6Ea
vPY7BkAQMfILm15x+8zNU6tOHCsi9TpVk3VbNzPOu6biTnbEBhUnDf67Ch7QIXojOmgkr2XYwtO1
yxBaqTF9eGaNt6iDYPBgFHrmdpfSn3Hj/0BWRxSM2oeKCGoXKj12FaM2CjiBLLXgaH91usiD4qve
F327DlL/vV1992Aak7CYudlHIQROTCSiLIOgiqrREYBGZbfScXBiFjsm69WVIrQj1XOsUPKTZzMk
SKFhC52gEuccnTIoMjXzmjawkohZpMefqRmyGYZElPkIQY66AeEIJIQ2duhF4BFBNHC9G8LH0syo
ud5/iikCqEaht4DjtsAru1gJ32/dyAaBAhA13TpSwpkjTEGyTWGkhEScurbagtmVRP1oEOmbdqNf
VS03/b5M/htiDG8eSaRqCY60exzHCwotaeAq2MZnlsIvuGjKzEwEmeGzR2p8iIWh8TACy5EGICPJ
MiSvkzJHZOeTG9/+aNhW418k9aYpj/K5C5zQFkgzIHWA1kBYjbEUJ0HdezYPQ6sl7SLOFtK4EOpc
qDrBB9tE+KBKttRrmmeeEpcZGK1t4cEml16jHe5ntTteGqmjHRojXvPC4YnFKk2RTDBMncGBJ6Yi
30vEZr1xoldLlnxwPFMruuV+ylNoSSZ1iedz8CLWOLEgSzWECwq0vMQ1Q/t7XupWU1seW7P6KPJn
eGOC4e+Sg2j/RwLokQ7S7VgabTbEJdWFrr8n3Zmnn7Zztn1KyyLIx5NPdHiHgY1TM1LvPC9Pm9BK
SbquwmUqjiJjHSpmpn+Ei6eW3JTqxf6LnOASSBW8lyEDhWz4iEsKHntpFRtQr123It2HhpPNfgoT
lze8JEMxPMGGFNxIsIrajkOvQbBq+8xCAKmTBSuNRUX/GzpotYFtRLJQHytWpillzaGbLJ4vZLxJ
7dIsI8XiYiYlMnkepAnZ4OuhhW90ns6znSxUbQhvQA71/D2oLruqMcN+RvNNaAkYIVgIMDnskhiZ
o8K17bLgcF00YpH6vVM2ZpGKGSJTp0GlA1kt6CNOx6dRK7difhjBD5fGkhJT09OFA0aL4xlGG65l
pCqQq/hFiI4YLSxxXX0NePKuDqzQRc7C9fRwGaf2UdZ5fJWHyFKkPL1N8ujD81kQChQNl3A2OR/7
EAxWKddc+BB47OZjoGg/jDI6Km0tRIKpnNEVUwIl8aqXhtBDFXBrd9VuoHiNpzJ4ZWkuD/vGeKc5
+gxmUyQMWCj4EEjhYsx7l4Sb1q4o1Si0FId/bAX9nJdzXsqwyxFaQmPoX4KzCeEdC60vQq2neQQT
71SngvpmEq8zr7A8IUxHzOQ4p4jhURqk2ZFVlY9MfNoWqaF0sCIV+1IyuM/Hsf+5RHZl7lQTFycQ
COLGEAkMUdTuxXWkTRNaGYElM3btcs3impgLOKYOs01jELgts8to1fHQIOC1Pl3G8iayHbMAKaGd
a+6MyrtzfsYwCTgughOJWWJj5ByJPHS9Ns8QAiQ3slt5Tm7KfEnd1FKrE1rfchFZnTQLCk/QuyjL
mbiAkgk2QeIM7RIwIMwYC3UmAp/FBBaLi76zwpwXVtzScJFEWbNQiReZlR/qG8212abktbRo3x1y
zVfARKqwOk/LLNmVfF1nTNv4WXFuJ2Vk5jlD7ihOgpWSO8WSdMZF1AXyhLZqaWVBfV4Iqi0qPfnS
2ZprRn3yjgZRtxFRetWnamA5Df34bBWCV7JUeG3DC5uI9XdhJa2euFEaJVZsvCvqU7dpLZtadW7P
qI+7CH4MqUQsyVQEIRCHkUuFPFUkugCQVkiBNiU1C31JsvcN/dCwdYmcY5esbU9ZioIsXbl8/ilR
GBusJ7gJJc/dU1If5Q2PQLNEebRUHVU1w6hD+rl2TM0IZq50wiIIiSl3hmNOJE5I3OLZEl0NcaXV
2lCXaW053DWFv0gyClW9KsnZ/uMN8v3obrcojmQzC0TXhQI+SMDqH0VO116ehGZP9NV+OtMnQxiB
FjHc5jjzROF3FEYPl8cw4trKKPHMyHXyj5qGq4VxuAkN2a61uCg+26yvZsLYKS03PAH+QH34fksD
5QkrCwHZs/zG+BZ5ylepKDMWaPoif5MYvt8ikYi6KXMuAyvW+gXzFKuq42XozdnS6XuUw2DmEC6N
k4Rxl4dh4YNDmtJf23rabYICJRvBg/ys7ZOlHfibriDfivJ4P4ATXpGQaNFHlIshDmQRd89HEjyj
5qlKYHFfmpyfuu5a69KFrs0wyiRUW3RGUGm5w7tEDPIWZ4alxN4mV2Yt0uQtbhEZgYXiRewGPSyS
rn2qvaui+hqnZyQ84qrlGIVZzx1q0ipt395IzIhnVHWW0dDyoh9VvUTdibBDHp3qxqFXvdPLj020
ynhocv+wsf+PyI3cr6xQOxIkLLIq+1zaP9QGZYOjorvZzx9zuI2sgUx9HuopSaw6rK3QEce6482w
xqSI6Rg1xwtOKL6OvX+SgCPUBAlYB7zfq86JoVYLGs7l4afcFblFZoSVYeRBTzMWWkijL7UiOOqr
c1ZsgjxZpUa73n9tw2KP9C8GYRmG6NF/MHRgbKsNahdVnUewbXaeLmpefmuKyoSPDO+ExzOGdPL+
JMqmwyv4SP6PGAGuSO0WHhopGO1WNllBIa/0Zs4BG6zxoxNtURkxgvBDVxMlTqQh3OxiZlWeMON0
2fXCctUNDc6ImaO4Ecyxx9RVDr1p3IANRVPCyE3oS0Yifzie35B1pUizQSqpLOGfwN/bj9qkS4Is
LN6wEPxulnUXtrJPkoykcWKhRnvEPFSQU/wOD99ZFEm29CJmRigPlM2FHTvHfSPWbTiXMJviUmN4
ug7lCE1HpmJ3B73rogUAGh9p78qKEg+F7/ZCusmxUL2Lwi7f7z/xlMY0MJA9dP2g22Oc7lZpmJWF
hLOHtP5h4jOTVjFcV3+pyWzdkHfwZD/nYq4z51E2bXjwWaMDPcSpBlK4u6dMSILUbcoKK9Vugzpc
RCitw9zRwuxsy/cPO1cse3tpGzM68xHAd4SHkGiIjB73HtEuUuMgreGbVFct/1F2ZmKrh7qxTBvd
DJxm4Tofymoh1NNaudx/1Y+MxR1tRBCIX3SUasaMnIR120a1iK0Y+ZriMGS5lRDHRLkuc9/l4UaG
a9Eu8tgqnHXdftlPfazHx8SH+GbLj1EaVwMfoAoZDy0UNnkvongmRtLGimhMY4SqncLt9F2aIA+b
LdLiKCImO8fvDUDfQGJqigkX+JPP0sNU+0xLb9NH9aHwi1UKBPYfVps77Uj91m3XhHqtgb/gZtvi
TC+PAn+pygWJioVLLzTnNIsOq2qddQvinPnBjPqf5jP0ExFUKfEkzt0Gt65bKGmLDCdUfVjJC9IO
zTcfWIFaeHIUX9Tk0A2/2BL87lnMyOeIDwmmbVV9h8PQQoXeOlRHxoFV4GhaywiIx+VSiyqzRCsV
R2CTlejcoRs7PWz0jTqXlRxrrp9U0XaIKjTVEKfvcpiv6Q23w0F9tAIZ6tqs3YXsW5PFZqIs9gM8
yWnQGw+0RpymuTpPcwZuZpG3ChR/2ejlspRzdfXpI6EKTcRgDcbKmKaEK4XSxyh2U0tNk2OVfdfa
WxrXi7iZS/RPn+k3sZGBha50+jbAmWxHrNDjYCltsDSUeIY7xub0J0y/yQwWYYszc4acRBsAJod8
yIwTJdo0emOx8mY/QsNuH/PgLzJklASNCimLuO7QfNkFFtWWjfzYRRseH6LvxYrQM7Kf3MzljeOn
Xo0ramhqYhUNkhWq3/J1zpHrpUU+E1nPHWzE5mHOUrcKNEh2TM4ZzxZez03DDUxd46tW52brpTOK
dYYNyYjbpacXftkEsVXBKUaSKW2RaLMRVaAiVIUzKcq5mxypTjQCcqOFcbCKNPjEfV6btucddY3a
zUD2qAg0cCJmytBiOrTGoNFjlxONjKhtKgO4Os1Hu1RN2a0DZCyD8shFg5OeaaZwl5LPeDxT+G1T
HYlZYfux0jQN2iSUTVGtXL7uVIhatPaEZzk5+b+eciRvAauCLg59+M2sQNdXtIzzC9X+bOjvabNs
+EUgV6rjzAj5pIOFlha8tYMyAMoBA8pbUl61La2onySW16YXHW9OMtotMgr33Q2VY6E1pkvtIzWl
aEC8qXV9uV8cByYZS/82+VGsFbUJukRkHFt+qGzSovHNOCiu99OYUmTbNEbs4/qdXetlgE4NhPeZ
YhaJZ7b0EBnY/+Yw6EVBwRwftE/u3mWYJ4rnSfhlvNFPo0i1EsY2+88yJXQopDyQGNcmk0QaTShQ
aatlvQi7y7J9F7dsxmhOXtgWkVEg1dlZlNYt3II0ijZqhgbF8NTp6bFqz/D8cCFj9PEKwPCLNeDc
45/dC/Ncvwp6FwF9Vn20k5u6/kHKpc6+NOUSjXkNnTmXNjzp+4ighF5CVxISumSsSaitZr1M0bSD
ftxgg7x2dZxqyoXUKvekU7JyU7tt2Ji9HSiLOhfvaNKLwyrMDr24pyvRK+c0SD2zI2WyiFsEtXkS
NKhj8AqOhe+fibAZPCjdXjgxcTQrpdmXsKPBu7DtlFUgMn/oSm2QduplYbpt35+Gov/R+PZR2zkB
UjScfm89hD3HodeTdWCXnxnpvmaVcxZKpmxc4dsrTF5oazRcZVbMRL+pPfJVIiu3NBK/MLNYQWeq
oPknW/bF0os7bZkk7ieZdOkyiXm7rKP6W98ZKEnoZaisikA9QqtnI5Z5mNcLjdnxdd5c5eJCSZti
Iz3Y5sBtv1RBpS5dh6NnHLWLL+ijiBAM+mhSjyJ6WLWKtqC4S0OW0aJQZHfo585Z6sSpqSvphWT2
GQq7uQl2hU5pKzj/YZuclXqCeiBBv1aQV5kZKlnyo9JDNNDUgYFW81Jt34vUHo4Uirw2BXpJz1tH
Q6e/r0RrEfXuMrZD1EDstF4jOaQetiVB564IddOpRZqbJY29j8hfnjdIbbpWY+RzPWhTpkLi2YNh
4gXl3LESTTz8LgEqUOBUNWWtw2dJHOdU9S9zufDF92zOqZ00iNv0RlqzD3vhV0O3USo6s3TRQx8i
19x/6/MbVb1qIosgUmbajPhMeRfbVEd6NIgTP3Ek2o7Kzl0kSfnO7/Vl2bIjUtoLPepWz1d1eA8Y
DatDegwF/13lEOQKZaWfoBaSxce5OAoIMUUurf1UJg0ghozQ6IFyPp4rHRnALEvRh56lKE4LlHTp
RREcamylsBuNrzXtgyEQkebv4GHvpzulyPHbBTAzPVgKPIq0e7o4Dnhb5SA76ARkkkzNPnMwNbGf
ypR5RQUZXVVoKOVkXLzqmNZqMvZgzO0OhvzQyb/uJzDJ+bg2HIQhKh/X3Ql6iKGMkAdLMJkSrBn9
oPNTGyXA2FkhjzTnrUydBy9EC3Q+ImR+VNxlNYuVPIApz23nq1L9UJMGjQu2aSjpiagT02vpSg/7
RdrAz6bRV4b6au2pZunTGfwm+cbAHtAZicISul52ATTCgpZqB2Nf9c5CydZt+y1wjhL0R9b6FTfw
xp4ZZ1bHZrzuKQtmaMO8FcbVHvfkNUbg2b2bxVbPv8v2PafflOy6q9wZxrnLO49NM3rx0Fo9pHvg
B+8er+u1EgU7hGRNz0SBiquuomcthX5xPmaG6JcdMy6oi0kmXgqMrDCZmn3OTmLC82Xfpu8hOO+i
JtZM2DVyifG7T61BMZQRYNIGHXLDyJK3aEMHgZ+eqCs5mAW1awIz8qr3qdt1zIy75Jb46gmCmkuW
Y4gl7wPlmOVSNdWwvHw+J28feISnbBSakBqFciRgVH9BjLOeHsbJseIvHHm4n9Y0iL8vl+xerh6L
TtX6KkS8q1ltzc0aUyC8vJB9NqOzJwVmC8aRmglVUdRoDRtcOWWTEYlWo3yGxORhGBrZGPQAQx5r
9zCt0paezyQqyH55oqnXapZtSl1xzdafU5p3yYBHXIm+Q03F47ToXRqBhGkrFsYhhie9TbdukdU5
QlsxpkryDJ1T73mpWEHMF4WurBzDO7ULx/TiTX4oW3Ohk+tAnZGSKYto4CVzSCJGGqADd48OL70q
eBEmVs4L0w4wLBIteINRN8yzRP8VLTgZDMVf9AWNeIbGbeexHFUpYSfnAVWOdBlfetJZelV1hkr6
DKqTOVpkzTCNgnfYMeU7umrOMp61DQmsKs8X3Q0a982O43ja0ivp0igvQ6ouevoB913li9o75+pp
GM4o/En23drE+NB66caqi66BElEPYrdSWLZtB9Z+cZykYgwTwIKheXY8z4nxTBL4giFu8/kavx5w
JUQ+Q2LK3BsGhjoYgg/MDIxus2nRj1bGcGYqctrE7wSD6/zf3NUWidFdua2RCPidkRX7in2e+Wpj
GiTIvu+/q7sE2UgEUZTQ0AeHGhuFY7vL837Og9BotMQi6KWPBKYo1R8Zv6lpielWXGHirii7MlDz
S3m+TklmkSzahO15kspNwEv4/rHpCw/jonKtFo5Vw/nZv8cJPHe2OHy/ldPQg7bIeZhEVpvZX/Wu
eC/smVuYKtHoaMBAXy1+FS0hY5ZpMIHsCXQJW6obLIKgt2izQldSXllNe6QFZpu6YNdFThKz6o/D
ZKY8NcFOcLaQqETaHm7rmJ0SI0bShLHE8hnZSDTRFXW4RMQzw1LahG7HqPPwq1YwXGVo44yGIYtG
rT1kh9BVwpON8D73/ZKpy0zdNGwR6Z9Jegq3j/gf08g1ffeQ6++yZrUfzqnDQjjhZA7VMDgju3BS
pbe1Dklaq9DsCy+6LlB0o2F0tJ/K5FExzI18BJ49f1Q9brKy4x1SshbPPvDoYxU5Fg1v0vTbfjIT
DjMm7ww8loT2cvlo1kUP4kqPU6Q8pL9uItOOIpO5xxrhJqsPbUwP7yc3eSqoHUwUYj7qUXrP60Up
mxxJxR6zy2aCNoYqiK/QKnXG2rknByayORjK/01r2MuW2PlMt8Msx0iAWtGzUuFLpfjSeh908qlt
8shUje+enc3J+iRzbBEdTPQW0SimtDUaeASNAOEuNZmNxBjSlvvvcVLgtw834LpFJ0CEYRshOoao
SFWrZF6xbJrOW/p6k2Dqq76tQyNZNuigPqqi+lMkA7KI/x9pV7bzqM5snwiJebgFQpJvHnu6sXr4
GmNG24CBpz+LPsNOCCeo9y+1dqulrRSeyuWqtVYJ30CdIQ0io6HlRgy5PtuoUAOjPmumLm6UUVI1
1uB8gPbIonr4Krp3TDmwRUFuhl16Z5Bhaw5WyoVY4H9MmudzMABdMYzCRfTlF1+Gyty3w7QTUBOY
UtCrkdEpB+dg1Nld1fy+Pv1r23hGvOGZDtER/Dm3XEvqaLkJGporfvRuGpJuFwhgEeiGE1i7OXBQ
QDdBUAc4zmJS/cAQldUac8KLRplX31nIEF4fytqGhboWIrhZYgds3/Oh9FmHkLyb46r8tSuO3MWy
vf4LE3AveHQBQ4DRnJsI+o7UutRmjGC2qx2w9r24NTbGARER/MwyEgBPGfQcsB9RtFosCiRjJlkR
S0a5e5t6USvKyMMVr45Zfq8Fj2V9J/iX2toL71OAJw4Qn1q9s/QPnv9wjTd3CMHXf06DPJTM2LnV
jrn3LieHCVwIFbxOKtG1L2UtYhuJma7pwbb/OlCcvfYxnaqwH5C/pXBpBzmJhACWa94FI9sJ/5s/
aTs5oWLhJCM55O2u644Ov6lnAIU6VtqeyqNbTeDCHGtj74770XvNhntiPY5jFdrIXtTVL+bcDABS
u9ou51UMprnfPk4iNoJE61GIOgzVY0oOloYUZRW21SeKInZ3pN6hEp/r5tk3cX9Ut3b5XIyo+OWx
7e89/loMSYeYqervmuamA1NmBGronXqfA2snprtc3GpdCTz3sQye63zvBt/6/A10c2a+Of1hMEMP
tS/rsXKaMFcgtQ8/pR351qMnE06sXQGklfPZIl+qPENJJQhLZGvdewqUefaptF60+rs1yjggKiQ0
lq4W69kY2dy+ocUu1X+A+RJp45emfijZo9ZkUZVrid6zQ+knQkHVon4n/FCSZGp/txypjztneuzJ
rau96WhooakQiZgeTr6tbiEuYrIhyvsktXesFMfSqe/adNw75mNh4bFf+3s//8I9N5n8uAzkxgZd
9RlQqrNnyomOZP/5KZBG65UCohYRSqIhceLceuD5u/u3uFgUJ/ESBd0O6V8bMdniFNgGKQamwWV4
w4Ne3LrBi3CTxtkoJq8OZiYb23iKAXy7ONJ2x0AO4Kj7NL7QHghrvdD2M+2O90YW+2m7hYFc9VI+
CiBzhHtJC9GtVEDZBNktWoobWyK7Rs1fxCg31mgti+aZJ3bmcZ9cq25H3brP4ap8xVD+J5CN4Tyh
HNI5ATL3M/hH9XFWaM9ZAI2kbvp53VWupdIBo8YWAdkPocsyQ9qafQkkFnaJ67CPTrKI611Yw7Fw
nCVNk08TK+PC+ZFhLq6bXptiC+8osLBm6YIloi6bdJvJHnBFmekPojYi2+C3pr5VlPzj7Zdu+tTO
YoqR+SV54aKaJ7kMXdMKGxC4IZUkQjWwo1mThJSGAHO+BfoY6S/zZ+lU98wmSQ+BkBKugju/82kT
fLS2pU+/a7GlzSnVufTw6mal+9lOhyMnjvm997OHTLfuq066kTtqr0MfvICBrkLlQudG2Eq/8ewa
gi2FlTSoQYWVNN6vr8zWly1ivZbqTuvbAI4iCRuyoAw9d3zM8AkQj9kgJsyDvLY4i2igbHLEG7OK
wEisHuUHFZVeHVInewycLAmKDTeyFt+AmORYoDbOTOuFs1LdIIfOwJ7rjZ+olDX04/rMrZ7nUwOL
p7chTTK04HFHTvUVQjbQj3opZB7m2iGoAO9jT1LbtZALcjfmcS0aRpEIMIZZ1gRctnM/AiaUcJAV
hxeGRgFxd5p1x0jMkByc2LTzzCqEqs2/GKsNzB4exjN+4qJy5CkApGabM9ObdPsGqgKs/VD8p+l/
r7s71onILY/eFmhxbc+ANoyADNkefMDsWE58Zpn7pa0TRP4gjEZ6piXg0795nTrosroFWMbYiPvX
jsOpvYUDcemoGrdAqUrzoYynQ0VqH+RIA2zxFP6kFJeH4dTQwiO0Qcd1xvAE54ypLwQEAFDnzdKJ
baRbQsfzu+9uANme3hwQZAaFfd/iy2JrdILnUXcaSH8wRx6cnCGoJCAJ7AZNM5HHr287wdq4tXBN
C9sDtl4byyiFYFpsEbs8kDYVkVA+2VuT/ZxS4110AwAIYtAj6eVjqBlQJuoGT8R67Xk3ZRbUiWtU
FcTMSo+FSogX2/Tlm8nN6R1yYNVuYDakuVhXHoxKqSjNIONSqaB+gPSWG5dVYcT4f1GmLa0p7jm1
otyapo3rdWvlFo6sSalX1yVWjoxaSO0hHOwZPRWEzEyuH4Y1Syh/43kIzcFLagbixo6YZMbxQOsr
GAmukuKttt8xZc/XLa26GDQcnGGWYIC7SwyHMu2OM3BBkEr1X3WrfptMSvapTm5GhnNemRME6MoR
RJRMHPW2rhIdFIv4+lesjff0IxYza/ZuCZmtFshZ+6eP9AqrHwhKrJW24VDns7w8Eqd2Fn6tU/qg
IbrD5d2DW0BRxJ2AkYIky4adtYvhxI67KPcZpSNSrlKoVox9PBrtbWkPWwu3ZWPxuDaEaEg/V0wL
3d55OX3v2+ye9x+K/Oq04QiZCaAUOwVI8PCWOkZsWz2PNVOfSfFbHP/VuG9uE21BqAq4r+XrIB3H
voYCWxVx9R7I3xW41X7GAEj/qpXfp+qxSe8hYrfhSVdX88TovKtOPfdg5Y6yTREF41MzvhTV3qYb
B3HeeBcbBhIqFtiqNlLUixueOW0vNAO8BW2MC28nO0j8VaEpx6icQEjZyJesDgh0e6hkIHL0l8kM
QHZapVxYq/Wvjv6Qj0Oo8w0ba9sGsQrUhwASg5HFpAVZzjQ+E+0DJZBFAFZsCxO8agFJ/LmuDqrH
MpHR8DZr9AwWOjcp7Z8e/XTdWawmD9EtEx0PkVkGaGCROCuoSPWs4VDv05LeflTIhgRdKCH/OuSh
3t2XRmT6Hz70DTvXjQ0oHF7/gLVlOrW/2BSZy3nAOJap9bOYajOoKwh1q9nYe6tmgNXBvgOaBmKD
59vb6FPfIHYHIb3gxnL2pL+lW/T+lTjPR2oOzYUBCkK1ef6EkxMkZdoPhUFKKMu9BPyxb8KUQ8rx
wyXfSXtLvb8PK3GMoEyF55mJO2cxcXaqAywmtDIy6kfdf+qrY4eoQhf7fLqfmiSnGwDuldM7i84g
n2ZB8NheJnWVbjSQqQKAO29FHHQfIFtF0vossU1yo7svmu741ztjzhPiFoUT9KBscT6fAw2AQXJA
MEoR0RkVOVCD76BcsGFmPqMLr3RmZrEz0DwCGlMVA2XBtEPOb/Vs3+G6BNzw+nBWTvKZncV6qdqp
R2orlOWUdsOF99g23e66ia2hzJ9wsgNTMnqFZtQy4tMuy3fc/JXjGGdb9L61jY5aP7KqCPKhfbCI
hftauWmaI6BSvR03Iw8z43cGtIg3fKPaBxMHUf6LuTu1OH/RycAUAw3KACI0aoDl6sy3qWf761O3
8nCBiwVp0QRa7LJ0DAEVDU9dR6B8IkNUgVUucclHXEY++fL3prCvoePkzkIcSz/RCqdOR6GLKHNi
norQdEbcH11IZRWm9hY2Y8Xxwb1C/RoeyQv+O1N+MnWDyUyjJQ22HQT5uNY/m+60r3qV/r0fh6DI
XH0HKxLF98VpndKi1t2JIsq2aOQC5znTpiBVE12fvJVThPgBImIzogcV14WT9eymMKwR/EMGaeTJ
VEnlDxsvk0sTkIZ0kDuFjg68zlLoclLK1MWE+jlx+iFUzGZhm6oN7325LOdGFkF6UVgugMQIt1gL
TQtN/xGQ6aM0fl6frUuHMFvBPpuBv7OE4fm5EVNN0dhwEpFVP4qggljHuzveqS3NsMvDAx6sjcox
0s3I3XiLtTcNzUKSGyX/IX13Wujvti+9uneaR6HxjfVfCY5nzi2cMrp1zmj5xZD8Sc9pbrl1VDgv
evc+Qu3UMJ4hW/1O3Hujvre2wvG17XBqcJ7j0wM0oSpujL6MbO+uM3733mbtcvb85zcQNjIK7yBs
Y9ddaBm6JGg8fQRuMqf3Kttn1Udv7lAyrrwOAfKtQnjJPhfpEQBxsVk9vrzWYRxi/6BPI/rzLrJT
QuqSmRBZSUH9svqk7LrYq38NTTLw47CFRl/ZkLAGjBFkqsCZWl4dFkUaRavUvHo7Q9CoKj5a48uY
b8GmVu0g2gPqD4OCBu/5ohEPHE6/QQK3U+17peizY/aRop9KxpLrR2zlzY8JPDG12JDI7HGaTeBX
cg9P1PyT5e9NvQGT583tuxjUR95LMCueLNpuuFxrxYmcmV5sTSZzUqgZaoPYYngozcDc+8SYPnTq
eUd0jTAOyI9BBVw2eljRjv1USnsTnKkXW+TNMxgk3q9SDY9DXTQJRMqy0Cwn434caPpY8yo4BkNd
KWjRD7vGTyEqnYGTmDC7BNmCEePopwFcfAPCSWqa9Y3WpMZNlenfganoPxWTAhRf7z+0SfKIDLXa
cAVrOxcFGmj1w+tcKgj2sgY8GIyJKAWuwycf3fhapnei3btNbE5bk722o06tLcJET7ksSCtdRn1e
h0CuH4KA3WnVFA0s/WscDp7HJwOb/cWJx1FeJ9A6Azi/zrxx81syqbBkL9N9Y95xcEau79+LPTQj
taC6DXcKec4LGFVWK6amudRDgRMtm294atrB34bYsw3Eb0BsQwPvwsHJwrMZUYpGtn7PhUQe7MBr
6JzZG3ZWx/KPnaW+WYOEFB6TgLdp/hQaxk3mfTPZBsj98gLCYGZ2ON6RAVQllzk+Dbler2cAFLQW
aHuQKZe/a+NdQgIL3sa4m6YmzADuvb5Kf+ixZ3fEwuoiXqgNWQ8WcOkRzV4KE5pxKSrl90R9yTXw
qCAljVu31BJGd7L/nKEJxWjvCrSx8IrQdW4M7SknoZ5+Lcir0T7WLomvf99FBLD4vEWAXjZ80rz5
8yb+BZk64JxawDDTMinGt+uWLlUJzk0t04HcGQOrhqx6ONkvTW8D2xEzcTt0UZ15oZY+dlKEFNOR
yThFIeK69Ytg4I/xuT3wTCvRzYXHdWsH8uSFB6F+46A1Ag+trcfV/7O//jExT/XJ6ccjseqYPu8v
/73Mf1PyvWwT1fh7y3qzp9gbzNivh431u/Bu87jmJthQ5wX0b3lyMkIslJoxLmN8AIu5yN6b/qeT
Hf7F7J1YWcSJvpimvnRgpbc+UaPGav36NwaA/sXKQL92KftHOZDGPgdKpdBiYr0ApPOf/f5im6Ph
C5ox9Pj9GWQjn0rc7P+JAXS5Ol/8wh15jpgdGsLm115zQt3euFtWNzCAJ/89Q8j3nhvgSHbodYER
6P6O6s9qE9W5agA6pwYCfnRpW/INtVa1qRGgA9IAUUiN3JlTcn2KVrdqgDIxunfPL/VFvNWx3KB2
g00UjG7kOGqXGuHU3EPw5rqdNZcG9AzyouhBBpn5hR2/8oKxmhFPjnAO3vCzgsgLBDMzsEGbjVX/
82pdenecL1z7AXCwOIDnq0KbbJA8A2l1lNK/Y2i3ERKvfq+C8YWb7YtB6zTUKepGZjs8exZgzXUj
bydgGtFJSL0CB4Itb2TubihYfhxMab/2LfiX2E8fUO2F+n6Tae9VW4AQbFX6U9e7r2bXf74+Y2sr
czoK83wUfOpanyhDQzUyGiDtYI9pJO0XXrn/wgufGloESOAiomMV2idFPS4at7IiuUVjXYskTi3M
u/zECcvS6Do0UsIDxbnL1a0zxNoWLGDN0QMgj7wMYIroabh8C9Uk9SbQiQHb9b934HeWcaB/l30y
jXHVxS3aJ2w1Z/h/TKLHCVBFziWhFLpRXi6g9xUVku56nH3f2JX5jxwcWXKHvKExDBDb3QrULyYT
MDdEmIgx0RoEMPl535xMZp2xXpv8gKB5Aio+4ta1f6VbYKnLAAlGUHH1IcMBQLm7LPdA41n1pjun
CKf0h9PxGw3iqxmolgJ/N52JCvtvz0gTayp3vPtGAQABswbyrMONY2q7puFx0b6bRIeg8c/M9JAr
0UOcnScALDYy6eaFj5y/FRUXdI4AQwIb4HxCeOtmqjWArCmZl9+Mo6uifkqzlxxPY3x/rRJBXe2p
JM2L0lt267Hmp9lBXIvK9HlkBBocZVYnhglMmI6heqzrwrIu/TDVBDkYBhHQHq95TDQfjxQJxU/u
dT+un/atQSxWVfmaqKYAyT68QMNC5AhBN475yr5BtWaWAZ9rAO7yEe/ZhTKz3kE4n7/b7s7SHipn
w8SFy7JRWQDHGdBxaGJcxHOmOWVD6UIRGZ3hAlRP+F2e35nahpXLmHVhZhHTOYM1VVqJaLQZbxl5
gXiyj4pJtXO0eOA/EY0PJcjWgM5uGF5Zo7PhLV4NkpjWyObhAdYdOVoKScCNq2tzaIuQaGi5mYNR
AJSY+SzaSEEEmuxNDxnt36J5aviuLwC6qMMp28CLXdzPM6IV6eY/Zwha5Nb5IfI9mQk5Yk6RTQq0
vWH9GK2HoHpt6+9/vdFhCG1IEfS7szrluSEjHQNGoA8cZQhZR3Vv+lsqQvMynF3/f4byj4XFbaON
XOjVvD3AWQ/d6bGobtHUbkDPoGCIc2frsbZyrs4GtHA/md/mglowR0BE974JdmTlhnPYMrFwDtZE
Na7XMNEPHnp8/HBK7caiW5tv5fQC1IyG4OjvgCBt2Q1BEKt20dkIoqFaEXsiyQo0QDMitcWlXTlG
YNGidoLOG8gpLmPaLG+h0zMjB7W8toB3p0ZYNHxL2mbLymLOumlIITiEGwyw7RDa16E7bBQdLiUF
sdFOB7LwQ5pDtE6fIc3Er5ydz3P2otv0y9iqbte06g43DtD17ufa4g0IlPZ9wTMr1NuJhwO6IR5z
6fwLF3X2SQsXVYlOBeaIUVd5HzL73ubP14/vpZ+Akp+BlnX4r3l52epaxsxJdcBB+WUbuyL78Dpk
DwQSCbupUMNuzNlWM5/LA31uczHPE6lyg5EBLqMT95r/aBdgLUA20aeP5ggSqttspQ3c2Qud+5Bz
k4t5hDU9qy2Edryup33Acn2H/irpvjOgzFM6NFZT99qKPj9WgXnvaaMVN5MPtTBZlU+yK7UX6TVv
eeP6cSGNKpGkPLiCT5GZKhnqwphbDJop+qRWM4OLo7njkA5fUqiXvxXVBJ0XvyhDIxPlbTHJ7hu6
/NrhAJTckRR5kWS68aAElwn0F4zHQtaPVKv7DrQbQP/sHL/G/UD87Kj4KOjYfdLHgqGngKF2raW1
P1IXzwoKBBGglpQmui1+UUGc0HSBATf9nCZDO1rvNR63Ic6qB11dzXnAFSHfpKe8LwGaRMe+RKMj
MxOfPSaQGVPdlmLYpdcz5t4KM+bW0WfexflNQdEnqIFuKgkhjr6vjT4KZPvJsayn6zt6vlKXSw2p
ehRa55AaL4dzM3VDa8RcAPemSOoBSlzReAieqNwNNQIJGRr97rrBS8+EVwpKocCJ4gYELO3cYCCk
OepBgDsehRRowuj6hoG1iTs1sHg5dlmK+iI4jHidhtPAQytTYHe8XB/FmiNAnQ0PkLkDOJju56Pw
BdSjii7VQABCG1ahy6PudztH5c95MO0UgvDr9lZn7cTe4kQWaCtbdV2DE6k/T9Ncpbz++2vjcdCx
AEkcMGHw+DkfD7rP1qi90DKyuyxCAbjF3iZGaEMzFtit8WfhbmmDXGpcoC84FLoBWoDiIdhLi42Q
TnaRA0xQRsI/oPbj2B9keG5YmLKo4a8uAdsSSJ3YMB/99taqAXIPO3qDNDRlv4psZ2wKel/QPucP
gq4pyiGIz4Il6gAw6b7K5sQJHxAHQqjsUwc22HTHqAh1hqdcPPRv16d9bVlPTS72auOZpTfYSHCh
otaHviPkvtQ1sYEsNNaukFMzi0MOWGktuhQjq4yPRkM4vS/bb731YJGEm/HkPlIo+KjE0b5wM/L9
NrScGKRBtz5aUFe4PuS143n6LfOUnDzguecw1s5Jw0miPbMXWeMAd72lkX7p1kD+QCjnA9WBJjXe
8iUxuQXEe1LQfFITDThaNBQSLzIYQlCJP2n49wQaCjM2VbYub84zu8vk26jTFGxb2NXou0fAsT8y
66CqWQACor9P+chiUAIrF9LeA+rW8fW5vYxhz60v1jn3qRKQfsvBlUaja+UEH72yHp064weHWsl1
Y5cLCWN/mnMCggsK7uL8uqXp5NyGMVL+mqxPHEmETm68y1YHdGJjcT6YgSizdWHD92KL70X9yaZI
s3y+PpItK4tp63VLoSENFk2Wzk1V33SGu3PZS1dvLM/qjCFpBWSTjlTwkgmXOpOvAijjRpP3wyiP
UACm6cZRv3QoWJQTE/NQT04X9abAoHmG7iUzXcMDmWPciPtXJ+vEwuLmI5x3JstgATr84Au3gJlY
nR3mQa3tim7YQjpephlxgk9HtLj5TCjEe/W8BYgd9+4d8/pdVVqJMG+ksWv9V+N3IfsNH7U1iwvv
ASUC12gkSIJMPtvsG3c3VukSKP1nUGifhbtv1qtYnB1FkT9CyjSPeG+nOwU8+W7Qu/LeKTItNnMg
LSu9MWJmOePesqfxpslM8VgOYm8Pij74qbu7fgRWUi/zNP/zRYuTxtMpK/QCX+TLEkKoqINUyFkK
h4D1xUMHqI0B0vx25TxA1P6A2zy26MZhX58VFHp0FJSgUbQU2evqvrDNCdNOwOP3wrEZ4SXBoPhO
B/R410FX3RU+RHuPVh7zdsv66qL/Yz1YlMs0l/Yl8WHdC+5RdDDT+9oOIS5h9gdSHOv+zaJuaBRW
aBdQuwzNzQ9YvTtOPmCxKTJznLy8xwcYzfP8AfmBQue01j6D3C+R8XbtW3R9bryjTe5r4/v1DbB6
rFEJQ1AOkT9nCVTUoXU5jnM7OVfPEyAvR0C3RtAcOr7V2ekS5ITNj5AZWKo52rxoMJhCcssfDWw1
O2vnmbTlixQsbCoRN0ZSVuoIsA9BeWzaKsOt7rAT08vGuGgmXI/Mh2nSf+PBazOBnHaQ/JesEpru
Uzwy7TE2fuk+Uv0bxdK1CQZ+DPhJKMghBlj4TZ45w4jFhU8BGphb7pEGTcL89Lmstnge66YAjpn1
RGfRivNLgGvQGO8MpFEHMH0Iujayh8Ga1Vs23OSqHXsWLEeh0bl4ylXV4GVBwKFWon9FD6sse+gg
kLT1YFy9AVDXAt0VTN654eH5cCreDz3kpxBT4XESNrkRAs90oFkdmwQ7FOoaeBUZsSatGyo2nseX
76IZ6QpMGPCFwFEtHykgJIiqcj1sGLcAeKq7FZmxrwc3kf6ABsTP1w/hZZyO/QGaPN72M4xqCQfK
oQKbK/Q8iCiwyVGtyAdVdDoEGcCHdlN5ydgxOF5rS6xpdYqRYwD+Hv0NId22iICEnQ9APvpQJrDr
b7YEDHak96YioBmPMakZkpUi0bjaV5PYGPNapI5rB6qKoIKgGeDC6yEZA3EV1mATuWzuz5EC8jR8
Izkoq263M77n+Ze/n+RZNg2o31nKcJnorQPeT9yAp8vZceJ1qAIapiaNCvK7c6FstAW3WvV3JwaX
eBhR68ofSoHiQtBHZkYhyg2JlB+dBYZvExMJHbUYtWe00bs+0LXjeWp3MbPuCImjCoVn8IjbiJrQ
H8jQIjSu29f/zM4idBh6U+PMgx02PvWTCEtPhEUlQ3OzQeba+Tgd0WKbstwN+pzAEimh9wP40ufM
StKhC3N61Mdd6u8yeu/2O296at0brfpVOh81gXfg9/5fd5RFiOJAnA6S7iBgoLvxwi0xRGQ9mfeR
4eZhhW3TZVsLOK/QeXJuJtPBhQPyjpLEkpbFIQHZa8TIo7EK+FdT2c09DqT2MjjweaIczAMtsk9N
ZrBYusaYlBaHFI5hgmtSFTfthEZ4QY+7rFMgeJuiu+9lbqCXU/oyUNmElglALk9TK3aDtg7R+ao+
lDUiL9WMaVjobQ79Ye0XV+WdlPYXqC09MaXXByWqMpxGYcbdANqqtNA4ooD8D+2KGqkpy4qMlmXo
bqQB4gIiddyjBpCF6L4wvExBRncILKxDOu/HYmrq3QQZ3J3V90nVIW+fSnJDGjEm0kGnVdBbDKBz
dOikZ8gdF/nQfqcKieVUpmaCVgTPYOlt4XONS0FALC4YCCgZ22hOjATC+Z3DXINTl6IalOW2sZty
qLo3muqOxDEePFZ/uGLoR8BCS7Qq9txXJmX/CNnwKXbAkwc4nDxNgI8dDUJ4pHUFDkU3atrN1Es0
vvNv+2b62jlNGfqd6tH0th4+qkKKUHQI8sDHRT83JLQncNi1T9zJDwPAMCgXIvy3oaKk62+S0yYG
Kvu2dDJtz7n1QwxkmEK914HecehNplc+FMUVVEtN5Hi0WXJvrKYb4rh9Mg7jj0FJNGHygeYmfvcK
Ah4IRJbfxTWGDkEY60H0up6AyvwAhepbyMw/OqZ0d03QfelcXr2UDlRSMyNFx5BGa2LqSajap468
9QaDP/dadyN8+RxUXEA1mvfHwvNezQllDHCwecIDKnZAVg47V+/zJ33M98Stv1HpHArckXFTM+2t
cSVy9Db9KXntJRBuBECWFXw/Km9Ok72YMs93ACJ/16Q37PUic0LCIb1vaErsCrOs4FYJaH6Mv0Gb
E8B5nLPILfSnunSD2C/kc2uiX51H8NCYSvJCPZ2jLThDQ3cPOb8GSPzIyJoyqRqP7Gwbbd57vFGO
DYT4EXZsKaatVNSw6eBLQIQDIu0iBlfIjTlVhTwE+GMqHHT6udQyVBnSDqfXElBrIHaiauh20ab7
ISFOJ6X3zJHsxqRa717ZblUH1hyujywtVIMclKuXdfEsa0xTzWVEnFeCtnutD0XqF5fcd2/BJkhu
9Q0KJTeA/QDtAZ1r8ezWAtbZ8G951JJHqE+wLhnFXnRPnrbrvV1qhZmZMBWn+RZveO2mRKYQNiGK
hz50i9NuS96YKYcmtkLLFJ89jPk3TSZZl1y/KOcbYenOT83Ms32SnFFZP8gUHWxRazk0/k0pUW7a
esetrtis1uKixIyYbXErDShFVOPcNYjVbwU5QnlDpUcNUKwGPYvo538zoH+MzfN6MqCSBzCnJtxP
Or3XlBb10vs0QOr8upm1EBFSnf83psXy5PD+ZTlLlrfEhmLCmATSPQbqVddQ4al/EJKFBpDb143O
P3q5WP8YXSxWWeWTagEQjQYI+pkONB9jWtxT97b/+4IVctS4aAAKgKLPBfl6nOzJgRoa0oIctKzv
pg64Bj1eH83qy/fUyJz9OFkqy1DoPTVgqcxGxGJwbwmaWELW59GAA3yq4wc91Fo9mYBJKKAIdt36
2gKeGl9sSiGk0zk5jBszih/cMF3uSjxNtVi7+TV65sZ+WX3OnNpb7MuhzhuV59gwg61FhIdSJKXx
aGSfdSOyykMHNWZobV8f45oPObW53KSp1uvCwRgLi4a+uWcImLLvTra/bmbFh8A/InMCxhtUaJZE
9qDRSdV6AkOzXmxc8+xbGWy4qZWdD6QyHJWPlhrgRS6ibF/WzkRVhQwvOs4X8VTeS/484Pq0NlJu
a2MBSwjh85962/JxbXKlsXKAoUocVYpS1O+8PlyfrpWknosiBWI43F/QoFtcKQFoVgVYsThb+qeR
Hqz61/XfX1n1099f9qnivB2aPi9ROmgeKpX4kDieoqD/et3K2oYGVsxCctCGOVRoz08v0T1buhki
A8cu4yk7KjPpED2zKZHs1i8fp+YXcX5fN7o6dSc2F8869J3O0BoRQ/N5Af+KbuHThltYnTyA7SCk
hFv3gspl875G0hH3/VR9LdMk0O0QYRfaS10fyMqViGbuCKgAjAbAb/lQS9uaeQAFYD+z6Qf0u+96
q7zNLZYUQLg43AdwmW5xL9b87ZnReewn/tbpakEdr8Nd3+LNc3T8x7nXU8O+sObQ6UkGmCs0Q0fQ
i9pvRptcH/Ha0iGLDhIw4FDOBTN2cEpajRVulKBzwhFybUqPr1tYO7qnFha3Y9EXpq+XsKAF973z
SYcyXP/XyPy5T8E/o7AXCflqzCybl8j7dcGrH7wUw8aduObnYAK3LhzDnII6XyKE4QXk5fC67vR9
mc64pNANbmr7jmUbXmLL0mK2yFQ3InWxA/XmAYkJ4b8WLC7TWG2JZa8u/MmQFu5O03rqa6mNPJ51
p+nP/VZ5cXXZUY2z8TK2wVqb7Z/satcs/SLgCIp8IHeY+EF+0L+Wpv6f7hT/a2L+hBMTdetbuemj
3jc/fUbgn9xmf33vrrmduf/F/1pYHE2rTgm4Y8jpNqP/0rifEJgcDU/ufLmF1V5dDrT2wgUE1Qy4
uPOxWBla2VUUGtglhCBTj4BpU2/40DUTDjpFgXNnojnLkqpQD0GhVS7igXxAueiI9+D1yVpb8ZPf
/3MznSxHQw2ol1Y4hEa3J/ZTM+2KLf+8th6nJhaXGzUqs5t0DIFXvzjPY4eh6WDg7aysia8PZp7v
RUwPpQAfCF+UXQGtW0Q2AmeDlgTrMWIhoM4yfJ+YhcbjvfxS9/pXPUjrHVI2DyU+d2OdVucRt9AM
sgM5a1nxZbJup6LEICE649sPBrQRxefro9sysbiwiZQldXVoJ6uuDAvWhELeufrrf2ZkMYXO4LCS
Y5WirnpCs7HU+kX8jdtrLQ/gQg/o/+Zq4WUsuxKTmJHFIPuHnO0Lf49cGLdYqI0Rkq1jAMne0B8S
f+sptuaoTy0vnE86tK4BtgycTzlGWWPstM7eK09Efv/aOePGBbR6dk/GuXBEbZ4BbapA3YGC+U0G
HZq8mj5dX67Vs3ViYh7wyfFFBy4WZB32RAliTUAiK/icqT06c143szpvMyVfh4wYlKkW8+ZbsirG
uX5UZ8jYsGhy9yJvY0g/NM0G/mT1DJ+YWkwahK9q1Zi44tAKpr115rYURDNu2JC5MZiJNw5lFD0z
01ub11vYtdUFm9EoyMajPLcsk9nQaDbH2kXl2kfeEjj2botVtzqRJxYWWz+jVJdgXCLVUdShbiZN
/73nUU2RG9hYsvWxgAg1U8fm1Mr5ziiM1kzbAm2UWshR6sDuDNqGy1srfKGGCSSliUeLi6zmuQmr
Zm2WphqLRvGSNYmW/Rdp17ZjJw5svwgJg43hFfa175d0d9IvqNNJG3O/GvDXn8XonMluGm00OfMQ
jTSa1LYpl8tVq9YycZm/pv2LAiZOO4FR+h7dgS7kvDMu5fugTQVAHxkwgY72Z7OGV9RDUnFAmskr
DQFaqQ8KgJH6GAPL7q6195b2EWtDNjRpon7RuegbJobeRqukrY/QmA6gH7myj0tx/cTC/ApuuthQ
joHs0XEfubuL9SHmK86wZmLmDJ6smAdCOcQ99RhbW5ZdrsI+liLR6Spmt5OoMyiATp4d2t9ba1PG
O2uofZbs/+Lj40k5YT5RNJsn9UloEYnRRnSupOvrxK+48utyQ9UjlIFAFrrybZa//h9zswzPioGS
4piBwgVh+CIBkUSyOb+gFQtzmGUvrBQgMjzDw/gjEvfu2rDr4ilFZf//dmzOZumlibacAaCDLk7v
wA4ZRNVT31Tbts2vusEJRgzjjeAiNZpqr7OP/9/qZiGiChWrRob9i2R5iDAMYrTJ4byJZd/+s75p
g0+uwCR1+3GwkHmNw21sP7nprl1TvVv7RvOIk9qiHbse723y4VlbKdYIdZeuhdNvNLv0utZr697G
4akyDmZtD5Jd5btCfhIn4W7s05UtW4ygJy4x/ZyTLbPTJuRNjUNEUKVNp7GXnTt+z5sr0zOCaE3t
cm33pl9zYq3kncjMKYJa5LYH0YM9fj/vAcuh548HzA7pKEjSGzUe+nlDt6jSWQCMykz57dpKll0N
XUQImGCCcD6zI6E5BgQfbh5HHl1ovbR7qI2fX8uiCei6I7RN9JLzJ4yIC6XzCjUzj/2MKYRb7/o1
qbGlDAtgIKC6J1I8sAp8/h68a9E/6qevXx3wLMMz4hqTqjX+zTU3lD2wNVje8pr+GJxdDWFFWpVI
FJPG5NCJQACQM1hrudtiDfV0WdOvOHEzFM1LGmsU6LvyF1c7gICCmgMEAcUN7w36RrH7fVVeeNG1
4QwE/jCJGMw8TwlUMtIUVcAslZCPEpAOfD/vD2T5a/1rYg5phPaaKosO4S3NmpcBKgnFCFhBNexa
zTcKtNiWkNu2y65aY7wZ3f446hYyo5h+gHSrrcHP44UHz7iphQAZ1MrJW1o/KkUU0o02x6jUbM9H
y+zzokPc6qGTyRNggqzt+fUvRUb0QaDPySalwTlkzgSQAHAJ+E7hxoHrbD2xcegmhjZc/jc3MTR0
JqwaWFUwmvfZgVCoZg1pcfTs+vtgXlRrdKQLE1EgJvhjYA4U02qqeFJcI0VUhfhu5FaCmO6WdeID
vSWMyrhg0XOGvvd5w2o/sZJmCyS+9cu16o+4NpFeW/SghvItrws5lbaNrV2217HnJgeP5k/nt/6f
tvi8nHL6e2eBIlGWqGEfsQj4HejI+L02wULbbh0mrq0JR8QY+HwrSD54QYKAG0/u1otN0TX7ysr8
1nx1V1s+Swfi9FfNoklvgQCTTOUkY3hxnbvIuciiLbh3I+uiKg90Tah8cuGvmwAGY3RnQPM6p4kS
vFOjEri9nKrcQdjmlrAfYb7Wx1q2Aq4lULtAkXbew7B6BpirQvBCVgYpQu2DxG0HRu+/SGe5/cfM
7OLPodcnbYW9E3pfVhjoteXmvNMs3cWnFmaXfZakRY5ZEdATxMAfOaX30hkOC3IjgajM2Dyct7YY
9E/Nzc5sKBvXbRqEB9ME8yHEe6lvC5AWh6mjNhlx3noqXs2CXMsaKqV5Xq7ghxe/G7UsEJ3jjY2U
6nPM6DHl3PEpuSZJCXjUNVJsQ67YWAyBJzZmawT2CbcPhQ0v2qcTOq/yQ/uKfUjl/cUzcco8kHiA
K+sLGlpRMCbzEhEQKoZpc2Mp34rvz3+x5cWAPhvxlWMcc7aYiPVhnU7X2cjvSP1Qq+tkvEu+M8S7
84YWHRE0tf9raN65JRGAlAU0m4IE11KDId4hxnx6cSCrE4+LAenE0ixMigrKemYMH5SA+ybGDUK8
X9PCt03Dt9WkZdjHKx/KXrx4OXTtUABBnjjPRDW6oehqIl70pRl9K5j5oWKssaFIDNDVfUnDwfLt
iD41uOleVdPdQZAo30iOGQiMZwvfQVdkkxUqCkQPUG3GMRNS9EO3qUDGsbU619paRg4Mh1fWuzwC
+rNzUGtpBZQr7KKRMIXKXNSboIPKOAmEC/V0neQSfKeCX4KJtd4rzdZqP0sYOjT6/yx89lLqierL
ukMlkqCmT+9rdoQoZF9esnQbNe9Og+lBzINieO0ntMnjtaH9tW2fxU/OhA1KV1jXEd8VnnsInWx/
3m+XQ9rJCuchRWLcrik8PJn1jUO2NVRDzWJfRdW27K4wUzJKiDesEZVOl+aXW+7E6OxY1ibDs0Oi
8onGNr4tEUfAbwMCzLri7SFq3Q0pE/APhQ/2WG5iKJCqcWWAZmVv54mursvB1BxQDo5hgYHcYrr1
/M4uxuo/a2Szc8qGNoLIMs4pJCQwAfcjtCy/ctdeV2tWpp0+eYb0RGKqtUBKnHb2bdLlfkf0bchX
PtiilQm5yTFJwr/IPY5JFpf2JI9Tthf18CzTHWMv57drKawBIo1ZbkxSALc6/YSThQAcUrrGlGep
8tugLwdQNduAh+LbyCMtNyJb66YuVqrQXwDfAhAjAKTOPpDjyFw7aoS8S/yqX7XYj03QVL8t+dor
kACX/jD6nilWYumS30GsBD07vGAAUpmd6XTsxpED5BOwFCP62S1LV6ZBl76VixcF0jr0vID9/byR
bi6AIFIWIJuG2jZutHMmtV3OVtKERTMT3Ap8cSiNzqvxkTuaZZmit1V29MrKQQuVgeuD1n9jBqNa
JpYzCUXM3AL0XKACavGROnGddD8qaBTmu7/wvBMTsxhfORC8tQ2YsN1jJj8c9U1B+He8COWDPfhk
bTpq+sDz2Dd1e/B+Ry0XHa7P36eDYiVNDcQ+k4PA0/UpyGBNfxgyP8uP51e26GvoxwAUBXohjCh9
NpXzEBMcVTelcuaDtMM7h68421LaA4qLfy3M9g667WHWhkgWe6uA9qv26/pn2x8y5/78Sha9Dcxg
gFRDB+ALmQZ6qDHVNpyaGDuS3ocjdJUP500s3oTgaMTYGCCEXxXyPG2hfOzivexo89hat3qsoMvX
3ADts62TOPcb1T4YVY1h+DVNgOmS/eITJ6Znl7CWNDLKAYcpbq29kKjBUR5vKkyPesi62xR8RZ78
m0fg6XpnlzBpgN8lEdLvMDmE5oQy9Vnz4/ymLvrHn4XNGbGlC+JtzSf/aDowez2bBNKiji/Xpp2X
/ANBAupZaKaCe2jm6bxQthw74Ai0eqzUj3HYWWuK1UuH6dTEzNXHzIEyYojOCcMIlERiK+gK+eaa
hdnV4DRAKuABiciQXKJ6A+X2NcTKoo97wKyAk46BDmoefHq7GrVMkPHo+MprQRS9zdtAtj88lFc8
iONgYgt1vPM+sOTcpzZnKQpECqnX2/ABUjn5HnPp99x6bjVooeJfZSGJH6d8xeSiO5wsc3YHtk4/
VBA9g3JA65qBzKNq05RlD6qvNSm/JQc/Xdz0TU/SFtG6SpUS13mG0T0+bDPIu3d+jvfY+U1cWBGm
x2zIimMwGmDI2a3RW3mqKzrZocoHyGjILqlaG1xZSommataEZQJSEh7yeTUWByurBX4zNO2s/STl
3fQWNHrVJa8ciJDVB+6VNw5ohQYtbjIuV6L8EswV9vkk0oSo+mVCMZFpxKMMrsIyFwIhnl91xG9K
DbbczncK7Ytc+V56m0bfk+FHTYeAhs7m/E4v3M+ffsPsi6ZZ5XYF0CBB3r8Q4yJtPkqMu/BNutbe
WTM0i1nEMx3cJjDUGwcjApxmE+c32tsm9spTZ9F30NXFvQmYojOHe6si5KIYYShJfwty6OVrY6zk
AWsmZmdcCZFGbYPyR+pI6M+TI+XJno3Riv7VwiMB9X/A3aC6Z4P2YHZlhaYpQdQH/yjMaze9bDHA
b5D7wtxhoCviG6Hivzl2fwzOX4l2mXYdkxgznHJo+qL1MaUv5/1tcesm/V+4uw0e11msaiqmxgYl
dbArk6Aqn1zQ7Oh8xakXjXigyKBowEFlcrZxhRWGYmS463M5bosIQ9xAyINWY3t+LQvRkJsA/8B1
GZ0gAJ/jBxgXczuZRqvKnvjgO8m5GdTdPY1WlkOXzs503UNgErS3X+ZWbK/vMT8qgcvIJPQ0wrQK
3AgUjlGc3/G0vyRx091UcQFFabN59QYS75jORr/sXfBHajPc6SqigdtZmLg1QBFZ8vQjduhTlbsf
Jau6QOrE23kFyR8jr3oC/aoOCu2V+75Lur1wxkOkw6lq4IDTPucHW5FXp7e9TZvXH5g0/jm6nQmA
vqhuMi9/AdHC3lHsvo36XVJnHxaXGCRXnCHSpuml1SbuM7UyaGtBUXh3/qMsfXu0tEykYaYJidvZ
R2EJF2FT49snDPOqYIeLuiur3p83snh14IWBt/skPQNpt8+f3otZWggdodLaV+zKkUa1IdnE8zPY
l1lFhgMY/i9GZfWbiNrHJutsULQMeuV1vZBrQMcHGSDKlKgozw+TK1PCvQh+kdfXcIw6wnTvvpKb
2guqamXJS85+amt2UWT1SNLaBHo97Yrb0U0v4EMbRz/TeI16YekLAoaPES2gv/FsnF3+mDj2KiqB
OOjNeN9nfOuVzSW1+xVHWVzQiZlZEPfsvDOHGJvHmnsUdovmSNxt5q2c3aU+HyjT/6xmFvDcoq3L
xMQDOMLwStlWmCGE6HJ2pbz0Go0HzPjT6wZTksVT0w97mvTvuqa3odWAdq9N91XSgUZ0jUd5ee0c
GD+bThJKs0MyVHUJ2mmsnTvvKV5CidH6aOEX+ffz52RyitlLb+KL/9fO7KWHfm/UN/9Q0I2HIWN7
5qqVq3hpJTh+6I6bkBz48ujHzEYsSO7gytLgi3dUYFfx5QCwPQjJD+cXswStBjzlj63pt5xkv6BF
ra0OQi2BVzvFVZJ5yQUtud6KwW7ueohIbEbmPcaUvDY2cB5FXeyRINhBXRirgIzpEMx39vS3zL5g
E3k0Rf0IlaJaBoBeuN0TL7ZpeDFQ7Q/ei42AU+/Sv+hxTve2hcfUBHudt/FFamYNAeFAoNJwz2W5
BfPpyq26dPzRDkapEs828HfMQqvCdBR2D7eqMfET8XsQlss1tMBi6g152X9oKsBGPY+cZdQbxWjC
yJiiGXcB0mVt3ucKOhB7TClDahslPpZve4P4ffMXad2p7Vkk9TDUYijM2ALvnX1TtUt9hl290lHh
BNyGim8n+wfZlW8gdzied+HF03Ky7NnedpmKxsFDv1036Vb2KggLv3bB2r+SSC7ej+B8QoGDY3IH
tczZUSnLuh9rtAO42d2YiYPMhW2SyNjXY3qZJT9aNzvSwdgwMR4YyX+fX+bk/F8OB7gBQVI0Pf7n
+R94VxOzChFz++onuBx3jVnuYzn6TfdG0F07b2wpxoH69/+MzXuhuS2kikIUYzhAsyQLmsj8i2v+
1MJsM0vMmQrOJgvJzrSGgEQPvLoUCbSjmg1xV26spaTi1NrsXiQeK5LYwPUL2My2Cp9zqF9lxC+6
42C84MW6sn1LjxzbMbmD/Na08dD57Cmy5dTjCb4VHV4HjprcYUgj3yo2GUhg3cBR7+c/1+IROLE3
O31dS7JCNqgJJfqg9TO4fRznoWUrY7OLQezEyuygeSw2oFEJKzFF1zR81unvelV1YW3rZvdRlTES
JgSHrOrTb7bXXnUt3xTDM49BDeixjQQfgrv2jl9b2ezi6ZIQZOelB+WiUgQuv2LJS9au3LRrNmZp
Q6dZzuocu2fll0p9IIlPvPvzbrDU6waB+h+/m70R61KPbTlxfZT8fRh8zR4A62P2M6ffC2fXlncV
EDZ171PXB0WGa6/0GBejBooTmK6f+NznVQroqBuD12GJXvW9kIlvNfvzC1zewz8GZseYjmUMyASc
w+g5WOiyXe8+VM3a7NKiFaBaEP6AN/mizYZJUVoID8sw0wuaPDt4blUPf7GQExMzLw9NDVpIA61r
2v3U4UZ5IJN6Pm9iMSacmJj5NBduzzVBUSIV8lg25XUYPxBQQIXDGpnH2n7NPFt2YG3yNParrI+e
kn6l9sMaM8Sya58sZ+baylYAZ7mAiQ1tT/e5U12xVBQb3orhmPTM2XeO/Q6WMcjMCrPY2APmejiT
jzro/Aol2RVPXNndeVWprCKmeITdbczmIkzFlUOjZ0JQ5jTXCI+XTWF4BSOqHlBDs8skdGgfgjAM
aZ0JAqw9NRy/SO712pzM4leEdCOYuxnKt/PCHAvtMhIWxr+o1+4MuwTpPdCSKy+bxQiBYjve9Rws
dmy2Fle1MoxKE6hFR/vGK5i9Vm7epc3ChBlHmwdwdXfOGGwkBOLTzRQBw+iY1wqwJTRIXGPfrZKq
TgdonpCBkwoz7xOv0hfsG9cMadpUWFTF0bRuULLqojujeBDx4/mTvNDyQdo5TQkjtE/lv5nvd7VX
AsOKzgGRD27+Vqp7SLT2owo6UPcnQKtrUJatXFdfVwebKDdiYRMR5xxGTaOwEbGD0ohQxgXj4abi
wFYAw1MydmRkxdpX5/tsbRZCXFDYJGOE5wNI3voBwEjQN1ZRcH4fv/rGZyOzbWSTIjkQFciSzNyH
ArkvvQcOxcvqPxfrJzuAVYC1GqqbcxxMY7h26fZYTGve4a0HkR5brjy3lr/OHxPTUk9e7U3Y4w6e
TJD4SfIjqTfJeNNlu3JNR3JBTRBV+imH9bxplncOsYk9VQnqoA+XJX5IwQlVPqYqEPE2qu/T4Tlq
gCO/jsZXxKfSPNjJB3hvIl76tNpT74Lavx2MbLfkMdXgCN8MZbFyky7tBPBGbLqVF+RqGstujKgH
rMBMLhLQCJJLEJ342S+LrJGOLVS9sBUIKSjA4gmIJt7nTUe3bTQ8kC8GIGr0Pe9blEI1iGf+UFMQ
Nl573od2onvHVbskvjdVc+gH71tL6MYkdUBF4SvW/vfuBmDEpscQU1G1/YKOVcJO5YhJnMBm9cGw
aojolAcSWyvvp69xe3o94eULuhyGf2ZxO64qUzKKfIW42bVtVFsKEP/507loAqF7ojqGPvV8lHr0
ckYgvj31mO3AAf3uqvzxUhydMMqg3vBQJfnSewLMFA1RCxgNjG1v6t48pLm5b2V2BG/dA/KlQFkV
IikmBPh/xkABHU2QGJvodmD6frZ/ae/hbrfx2h260h9pehEBFaus8Nv5PZwi2OcraTIzYYXAQgsB
p1mEq9CjUI6Hz2SG1StrZZBn+hhmAPaG/MZrWx8Tj5mhV0APC8EbOwpxb0DOwaQxxyjJVrm4JxFX
nfzZ83ZO/xKL/3ytY5oHpKzwQc9FW3n6CSfxzgqRNrQTsMczXvvwRkRPVXHrsv357VtayKmVWVTN
OprlRRSirN1+qzwoHr2bdE12dKFK93kpU0A7WYqubLA8KATUPuLHvMFslhAeCXhLxj1mlxLfyTIe
xKSOQNQqhxtBHARQmcdXoWHvtMzd7flV29aC16Csioks1wY6dN730dTggEBMBbRC20+jhuQSG4pH
kXnip6UjeUg9ed17Pbvooih6i4URQm1DZ75V4w831a+xiCUYc8T4XUovx6S1/F71uXurE3al8mLw
PRZeao0rl2I01TVQMTdtEGoWCWsDk+Z064K9sXfAOgC5mheDAJ/Qesla73nKIubHAwcEKFiQ2U1d
6M9b72QuZpvH6flYlZjLvmfmk5dfhsXR6gJhrOE9lq3h1pzQ5zafD56DEkVlMsKzaLA+IgNlO0g1
FLvS2oztdlwrMFsL9yBeq3+szTIolrdjG1lAsOTFD14ceXMzGuO2iu7aZluaqKTQwDLeY1zGqf2W
gAl3RBbeexsA/jJ97WQ7J0o3pNuOmIJkHKp5ZAeCco/7CXnja4dg8aDhQYNCKrYH743PHwIUodUo
JiLyOm82rNPbKL2z1xTZlo2AGBEjchRw5JmR2kuL0qnxYpS24ZctP7huBs5otjt/fJZiLkW5HXcW
WnuWN4u5BOMFhZXATOfdqeqa5ffCfpGQHNTxL6f7Xb2cN7e0KiwHLwFAT4E9nq1qEHnmxRV036Kk
vkBoD+JQ3aQsXHmoTX/N/Kig+os8FrhqD920z19IRLHdleP0hbSztYb0WI0k0BTSpPYPGzqy5xe1
eDNPnI+4BZFYfeHF4t1QxzSaVgWtMc+9twVUyl9y/k3HLwV5sPuN3a8UqxZeA3hLgdYS2Gfob/yT
7Z3E4a53JWsn94jVY5Ycm/4wKUpwTP+eX9tSGDi1MzuYnZOyWGroKVJL3EdWdC+r92YsNh4I8WPL
2rn2r/MGFz3EAcEYUlVkhfNcY+QtGKqjeAKI9O+DlY53g26fIOqYr9SDFz0f/oFDbGP//hENPdlB
ziu7cwv4iM2PUj4O9BjKK0wuleOTWR/q4ftfrAvYB2hTon7wpU1XYfRQOgJtOsPrrrpOPYf5a7fK
dLDk+IxAgWnKc4E+mB3nCrMYZjhg98rc2yWD61f5TUS8O13skzb9i9hxYmxOaBiSlDbWVM+EotVB
hN81wsYoocpM6htZDxdVwi9LI97+943E0YbuDOUob86vwcboeq0SpMFdDAZoyKe5B7KmBbfQLLOB
JPljZEo6TpyDgZJJyGmss6JxoOy3yPJHcmlGGNQJoI1r8Qs7/42BsPNLWzpsDD1zbxpxAwHe7IZP
c94VKcOGpi10PgXYUSM/wo+gUDSAOIF9OG9uyVmmSAx5aOjqfAE7Uq+mMdilELagRcV2dXIfigfM
dbZyTYF3MW10iI2+H0oLNsaKP++nQWWZG5Op0rsYTWjhxlswIzQh5l2eomzHi41KDoWxicDNXqwS
0S8d9RPr/8Tvk69J25GGpouk1SlR1k/3Ir9LEp91lZ+wu9gdNkVF/c70LozyxhRXkNgwxABUMHQw
3AFoQgTZe2tNoHvpxXj6o2Yfm7tlxOxplFaZ+sJrkDTr6PH8B16KpQilKC6guPwVpGayzrbCCH3D
hG+6OujJc71GdrhmYnZQnB4FXRQzgeHPL0sr9QV/ok73F4/r03XMrvPKVI5VaghAWTlAcEC+18PK
UVgAkkxzZf9M6GJU5QtJNDEHYQs6ZQxJjAoJ3hDGG6jg/URcUNTbuPMtsrzDEN819Sbla5RYC7c5
GvLgKEFCCXzVHPtQiEojOcPLt4whJ46LcdOY6Y8ub6BeugbBXzj1n2xNfnlyGAoryqKM84n0bcoo
IcDUp9DRkMXVYLS/IMy38vHW1jZ50Ik9FaHY55bY2bC6Q0Up1h1oOkAJsZapLBzyT+uafsepHQ9Q
+Ar8uiDkCh8k1wcos6PT1m6apL7rW2djjpjizNL9fz5jmAnCQDwKFphCmsMq0mhCEk6pppuRrQkR
ib4A8G/lpl38ZidGZqfMIkamAHBC8mCr20TdQ5hy33SQ8wuHmyI3Vm5YsnCoP61pdt5aI9Wy4Skm
vGv6M4XSSgbSZ9JuiIh+g+DCj70n1Xd+Z/8oe0gXs4rsDeEcRgasPm9WMt21HzPz1zZqUb0zsfac
CN+MYr/1buw1lt6lCx9LxhwZ5q4Av5vjUwTIF3M1MT6WJLR9C+AfL7T51qqd8gclOt6pyrrtVMFv
AHG/rjoIN4bmf2c+QI/kz4+Y41YqCLL1hODhqsANqsJrRY+yfC3Ly1W01fKm/rtcPr98WmCXuxRe
2w6PY91v+vKgodj8348GnkXWNDICFbg5pHHUvaldD0P7jvD2RqVvzbb+VWT1irsurQWKdlOLiSJ7
msNVbIX5nnzKrC0Cjkl+leg7mq0EsTUbMycUoMU3yxBzKW57xa3jmFw52doVNO357NHq4AoC2yg4
c1COnH0TVD+4TkwkBD3gPSp+A40Iqa7D8qGGIpgFNm/oHrUGFB+6vwnRkybXhB7E0+FLfkRKmdkG
PlQIynoNfvUkewsLEdRrxHJLcQw1cmScgKDiz+m/n8bopjJEKVFIVnHzVkbGLhVvbmbcivZbkbUr
frF08Zwam7LtE2NREdLOHtBbIe51rR9rfl9QTI6veMbStXNqZZbZgu0vsnXUIcdyi0sdfu9czG3j
0YV6fJ/E3xr0OgVSivMnayF3RAvn3310zc9Lk1wO1AyngnLZXbQ5OPSyt/MWps354ownFmbOCHKq
lGJQGCNlxdEpHyB/RvlzaP2Mk0uZr3j+4uFyCASk0ahF13ZmK1dxFiONnBy/37SgewAPB9Bm5xe0
+J1OjMyuUFzT6NFaiBIMr53Ye4snVfiHlt462XbM5T7NV2pQCwYxMIcChgcapakN/fkbkZBYoAKK
0IJ209eS/Eo1Bnhrw3fsPkjlO+3IS6S+nV/kgl+gzfkPmwDiCOROPtuUWTK6GrR9QYTZ/gxoiNBa
+VZLFlAuNNGxBLYbhcnPFjgtJuwCuKxr8Vbxp2aNTmLt75/tmmP0pl0z/P25lRwdFR+KcmUFC97G
T1YwnwjG+9QznBAWzEQjJ80CsC139vH8h1gIdJPSDNIJYB4AeJ1lUHWSm3lCOV4s6W/CIih9ofZo
bI30mK3l84vrOTE17ehJmGv7hPYQmgbkEO0MXu2FfqnUSq1s+qqzaPBpOdNvOLFRmA1ajx1OqDOy
7yo37gqDHSKS3catuenM1i9BAH9+BxeKqtBvBQrGRkaGW30eFUYDvGEoGUxFzd/E3GYQvJMEvYf2
d4KcJQxqc191z+eNft1L2AQdCgQIwDPypbKf9YapslLgyrC2XBa+mwyAqLyfN/LVxWEE7J2oL3ko
ctqzQ6ogaU8rhvkI095R9ZKLta7616/12cAs1I0Vz3Riw4DT2FtpWWgY8WOv64Mb8kCSAcRdzUqH
+Otd+9nkzN9ZFwFIMo3DRUjS4yH0I7Th8u7bagaxtnkzb4+rxGiESREf4tfeeAcD3vmP80+F9LOr
f17JzNUj5mFmsIcLFHVubgddvWSNGqDISnJMcxnOAV2AxFcuBoDiahgDMapig1y6DJgQjznY8ljW
ZdA8Ty4HbXUoVRh0j0nCWwDU6heALTjGtSbS/7S6J075jCp04qetd0uleW2V8bWT0CsW95cqBjSw
Vk/SsS6ZQS8gSQvmpwGz/xmAHH7agMs4yxl0sGllruzC4jlAERIogykjnZMA5qhPozCIXTY0CLPs
ZqOcew3Kz/N7vYCKxF6fmJkF+8TsFfRX3UmVFAmv6XfFxSR1a9wyebSQfna/MSXqu8Y1N654ssnz
Fe7988tEWfJzWBM6llFc4KBgcLMr4y2vdm7ItudXueixaHlZ6OPhbelMR+ckdjZt6NV6Oo1cheCe
RTlxbXQMMkhf4vO0kX9szPLqzCycnqRgpo+jnG7qOvaCemwfE1ZAA0jL0s/BNbqtGCqao9R437oo
nCep9RCWbnQI8Ta7o133zY5UvXFVLzegYbsNnRrTIIUmr1J27jEtKgYxuAwDRt147Vb2FXGH+1LF
DzIsnS2IjIZtCxVVfMn+GMcAAGiIHSEIqJ81bWjQub3aFKHxA077KzMGc2N2mbNP8cN9KLy+uUZ5
nbiggYgr4wZvul8tLx9MKzcDiL1amBXGm5j0YQsWD5H65kTJk9pG6NtJ+BFn6lcTjc8gN7Iha2j9
GlPnUEkgEay2Ka6aAbpvhu081U79M0qIvMlk88gytJhzLWzfsFnqF7qDejXLLyLuPNmO/M0TKt5K
J4fsUFODJad7Y6UVbhpil9cQC242Zo51y6R/zPoBOMYQ2FnTIKMvRwOsrWj84aCDYK4iCVqrzHpI
k7jbG9Ib90pm7znS0UmdFoPkXILddIR4ltEW6bbwwPqDKrreWT3Ed8smrq9o7WYbt8D/akAeErT2
nntZp67E2wL8MHYuIFYcfkSZc+1BhW6T2ihXU6u80in5qZuxQgPSGna2A6VAHucveZI+xqYegqzR
josfrKCs2UX3HQYJtB8qc1/WSFdtW951veNedJ2U2ziMwn2NTnQnHMNPwtx9Fxgb9w2MOt+6DRC4
flgWIAAzmm4Xj7HYDEqQYxYLdEuY7DExwNCmzAvnysQMns9L8H3ag10EVENO2UrwuYpsCjqMhcBQ
xqOvmuG3PVqvQ5Lqu66MuqPbDVeF54Bz1WTNdrSTg5vE6bGNGgdq8i49xJld7F0QRraYZN1Fhf3b
JhCVU0x020S6L1ZvNMfGip+cmrKNNXqo2lVD7kPvYwhMpa9JnFoXkctfWNbeJ81wV8dO4+exPlpG
863NrH6X8yzZYUzehFJ3lgzfBCa+96PErkRWku4kh9qKiz7cxiKAuY6NQYO6H6D6mvUPQ9uQTcGr
K0KnBKMKIV8JFhy/5Z19Idv63hnIeLBGwnembKqJXyIKCiPhwVRoCRRQ5BjT4s62LXRyXVZWuU8N
jHsYsoxemlhf5UpbO9OOfjZ1Eh7yRFYoWHfdA8QxindugVPDoN5zazpvXQGQKsayOoz4xCiXKoC7
hlD8zD2rFn6WtkO6oSEBzy3AaIG2bUBBFbQNrWKwfMEgmNNU3aXnZJDUbi97nJBt07RuQA033Fhl
VGwaXaTXjW5QYKrK3ya+tS9CqjbOEF04ohVgNYwPicbEn8zIs6BcXHRj89H2bn/DBsfeksrTHTRy
NIJEYwqoZyWA+4APuYOgErGaB+CdXuw863xvCM3rovGcXQ+tU1843kNT9O0RUhAPRjN8CyMT1IkY
+i6Uc9AIWxcYqec7pzPolS4H6x7X8+C7efECtkecnrAy3KsaePjHyA6rXQad0cuCehk6q6kXNAOu
rLEHdtQqXqIaTIWGqs3rrO7FLz107UXLEe2qyARuozHpxo6RF0nmvqPjrQNFRojjROFtVw3S75OM
ISUjPZAuYb/no4EMDergQVizaI9v8Q46mfGH5PFPj9ZgdXWTWxG5NsazeHTdsFHsBuZ9jB25Q22R
bqsJ6CDxTNwyhjZpO7Doe9YWd7bdVmC8l9GR6oJ8E5ZtBClRNjreZLzQbcHRZRzc615QsE9V9VZZ
uRG0VZ3tDN2DM4kn/Q0xCw2EjbgXiqAWKzwwHFAhfhPqRHivDbdeE5dbAGOon4UC8BgxJPek0gxd
xQHx1bJAw6kq08+VeO8U3bUcs2UshhFpZ+TCS6m8autObKIM4lyTUIkP9aRHzFT9D2lX1tsok7V/
ERI71C0Y27GdPekkfVPqJQGKrRb2X/89tL6Z1yHI6O25mJFGrclxUdupc56lhTmudp/ZuLrg6fla
d6b+TVIffe4cJlTOYPh3VpLC3TwXPBwaCpMZOsDK3DfCwrfKsIfmX5S6/FBD0v7ewjvzWmtKzDkp
vtvdEEcJ5x8lt7a6KCJmZGYEQVEt6GzjNBrIvZJGjMBeanrY2kkF41UBC/nEDH2ZPDPIG+wGAZaq
xrJyJ31K9gn1ujcnTuJw1Pzy0fC4ubWrhF23LiXBUPTfOCxcPbd9T2LtaDeOfiJD/ISuoB4anTq1
AxeBYzSjdqik7U5MGPh3i3YMnJw+9n1rIm9MdiqL7/Xa9qIiN3ZirCd6rE9RS+mbvSfz+JAPxuNo
eF0A4yQS0N7YlY3QNrzFhSNJ+rtDUhnAj9MJSKZd6T4IqHlVvNjSA5JVqSMhBbsSYmgCjoHv3a7+
MDS21WR7xDm+H6RmH4EOSbYxemgBlQeh6eaxaUFZoIVBNpXD0yCuPG8vgSn7URB6Kin7KVy/vm+F
fd9CSD6MhQ2cU2v2/MSSZNi7nnSOQo/jTaqzCiIamaUCoirZbKs+v4Oew0+3Mo2Nl3H7qned8ZGw
4uBX9M0caB1IrfntoISwrelwcnssP3Adnq1aZXsjN7t9VY3wGk1KsdUyqwg9pWjk9tSE2uh4m9Ii
vQZZ5xn1m3ZrjtqkKGOTY5LCo1Qf4zGEFNKdbfddaOIS2OV5625haH409EI/ZRJ7mqUCvpykggiz
ZnUq0GTe7kY7vlF2fXQL8AMaB8DEjfdQXIl8YFjRZfeYF7iXcts61sqCWE5cGR/QmSjCTsn0JGl5
bUjOg6IY7TBrazdw+5rtyzHpQ6jTPnWVaA8S/wvqT+awa2hVfqQaS184KerA6/R8o1pVIL8iKEbg
YA3TNE6vE9sv79qiwBWI22Hv+XAWGuvECAeLftREF2FSpScYYvmbBu3XDts46AvLPIAE82iOeJz7
gCpQTq0fEn7IN1YXH5BzjlFW0y4ynMGLPNpokepLds1TDSUjM+7JFYVJQuDzkd0JFEvCFvqYv4VD
baSMqm1C5ULvqNA1N+xsiT6sVXuhk7rIFQvAH2nRxsdO2fGGMDuOyt6uwjS3m6DrmBuC+YFlhyz4
INwCVCAIe4YOiW8hngZ+FyAWoQG86jZWyauCdWKIv9Ee8FT/7sC7IVRlXURmmTzxCjNvlAImemog
EWxXobsmnetp8Aav6iuAvu/yRFpHlSf0BtDwn8wZzIODf0Sy7b9wCfiiDUWLqB4ze+/gGA8aGnsQ
QhEscriz4UWmb0xKDsz27iTEFGDs699WKIZuiTtcx35xoqTjgegxNh7bwEIjrQ1VA/B+2w2nnvoF
MnnB9DAuqfsER8sDzbx7RwoZwHSQBN7QJrumMJqD5Okt8FDjRvW9dm3w3Ar70kBrodEk/ovc4ESk
0ICEupXUm7esKL73I1I0M3HuxEhf+sq5ykZZhsiCjZfUdG7wW/M94QVWImNkV5utcd8lxU1eJN+B
on2WPH6mVg5PLjVeF0lmb4kD7CbElUQwmOizccupA5qA7Gn1eXWVuWW9LTI722n18GFL7d4r2xum
5w+Zp46mrK/QijuUg7oZeU6RLkOHZc9w65yUXmcvFRExtHx9cL4bcltVxlVM21vPlPqzrbQbVMqM
q6oWxk0phw4GC4M8kgE43iLHxEoqrwTA4JHO/PcG9cFAF+K6tivofvk5DxLdxk+VwxUq1Szokvip
9twaWKepIkbUI1IhCCbKMcYpYOlBkpmwGtL19pqMjhfWgzvixu/LbWmVZUA0K49GF7LCGtXc91am
SR7YbensLc0UIUqHzq7o8uHdnBDWBK+VENo8SVBo4lchLCdqMsjR1m56bYjaO9Rp+zrQ8lRautzU
vvNe2JjSUrnZphm0d8Cvf0tVvfU2cA3MGY8NhHb3Y5ffxZDmwXOuvG80c4iAG0OzAqirAKyMR6VX
4J/5Kg/KRCFniNlhlN4BKdab3sC9IbPiExSDWDC45kcjnZPAjb2pYnZjDNy6t560rn3u+u5VN7NH
zSmhYGUOYA+kh4G+qpIx5ImQVxjdhuC2jtOtxMFSN/m41WxoD2JvwZBulHrgN7yLqFa8tnHbo5tf
HYk5FHu7V+kegBBnl5vwyqM6064JKx9SuykfmHKrW1gM4eQte+T1BW+uCrfkp7jG+VCPw1ODJRS1
uvUEhRJ8g8FMN57fNBEkm+KtN1ojILE9MoSa1UXgiDiLkMf1oaOzBuL3MY74xjgMo5xqu/yOKnH0
ykwigS730seZ4gseB51rg8HQQaW/rMV3r7XUyWZ9FRUS7N9StLf2GIv3Wqf2VZfWj0iDzDCGnUCQ
GyULkMDHL5yPj5YFb9qxwM2NK/bBNtsG7z4gzAPGuR0Cg3PTmp380bYFboKu6ZFPqTJiJoVchsV/
M9pzFzcwxZnTa+xpYKa+n25Ru0twE8Tj0c3E7airctN3BGJ31MXy90g5BsTi5e++h+07Tzv2wvWG
bUGh4FHG6H0JO2MI4+lmOIj4kI5EO9g1stXS9QK8UJ4LBYto1Ska2M64b2r4E9W8ex0EiUPG1F5P
jPzYN/6v1rBuWGfemIQ1ATOGa56UjwWUaR5wdj4W3tjtfeFpgcf8l9KhuK/dZm8o7ynXTbzzxPea
wKAjbrrjqOoGWtfJk074b1in2chVdS1sYCAdGXkFEr6eJzecUh7aU3IMsJ1z5L0VB5LBjHOAZvap
bYZim2v4yCpuX6WlJZFtdv4uZxB1UY1xCzehx3jEDd0KZW1a3dWDtLXbbYWmbogHSRslRvdDlWBD
4CkNmcLGiJI2uYHcAHYEbZ//twLTVBw6KzD1CZgVY45eA6txET545uPlv79Y2z0rLs2qdODv6k3u
QdfGBx5qgBBs+S2pH1j3dDnMAupkKmJBuU3HTQnhiVkNmVC7sKSBQhkp3mh7ZYjN6Nym/a53oGl2
iOk3SMQmxY5j72nuxkNZJ1mhAi2OdCrLw34YczXH8nRQWAX1CFXsIbnuvTdDBKSF+Psa8m8BDYmR
nsWZFei7DPx5rUQcnH8NLkWc1eaLTKKO/RrfB1/iSnxo26e6uqHqX3dybBcUMt8GchZFvLmBB/QE
Ab0eABAm412uPzLQJZJNUuEJ5m5ltVLgXShLfgo2WznTTNNRog2pQXSuu4/rLeTMIZ+com/dQb5k
jWe11DOCNxUkZsBSg6fpvO1WGT6D+EEHmr0hnxL/TTmvMRnvnS49dokbZTbQQ9wO7Gpl7S4snE9x
Z10J1zUHnk8AxSJ+bRVe+gDuqT2Yzpe3yEIp+VOYqZ59ttNlVaIsb03DIzs/RqVtrY3ztW2J1XH2
/Wa1ajmwiqkBW71NHlBWTSE1PUS6s4/XhMHXAs0K1ol0LPhcYWV0wFiVkengHsIijC2oaJYrq3Ch
yu/iDQImiGUscE7qHK4ddZ4D5qyudPeZ5IFWrDQSFuf/LMTsCDZayMRWU7u34w9OH8XT9G/yfnd5
+peiABZkWy5WtvNFIStHT6lOkxbtEpluhqyKaIuCvshUCFa7twLeWtq7sEHA/oU9GNg6s9M4s1o0
HGz0ZuwciVGgoZOAql9Oj6g1V2TNsHVxaGfRZhvI7w10/jNEU9oJnYHeu6f1a97u/+IDnkWZ7Z9M
NjXNRlaElfXUJ28q3aEEn2VrSNSlxX3+6Wa7SLiC20ZZTPyzZy19q6HJCQixgcckXUMfLZ0I56Fm
+4iDvmiBRD15A1sRIFyPePSv4FgWQ0xqqqAa6ZY/h+7HfWm6SYl02PR44KffB7qy0pb2J4ASxiRY
A8TRnMrUxm6SNgwBCrCXUnqoSWTla46jiwsMwOlJhgRgwTnLF7zMvualkYeG8eHIxxE5eH2M1Qrs
Y/ECAo//v2FmU28YNDXyESQGYKw3hoqPPEbVBem2kXRHvbtpa/Hh+JO1nO+sXA6Lq+4s9GwpJF05
Dr2GEVbley2hUnlq7ZOPR6MUz5e30Vqk2WmHZ75WkxLPepNRFChrTNreSQ5jdpDV9nKoxcUHBsMk
6zIxYmaZUoqTrgEyHoPqv5vgaJM1WtbiuiAEBBjoL4BIN09RfM5g4ASOjYYv5TUH16VB1gKfuLs8
kJU4ZNZqtgR6h2PX4+rWvg/mCx1grYz30Ni8XY6zAGQGa2mSIYDaBXBOXzDEVoxqgo4akUiuk1YL
JY/64tFLdz7ZZeaHa1/r2iZdU/he4E8grIN8EmobCwQfmuSqsnosfJWLJ7Tk1F4pY+uJ8dVzUGdu
cpXseogAbyAEbh161T5DfYYEMa/HlQx36Uuf/ZI/W/QsScq0ZuClDgCHKN8T+Dfi2C21G2sNamcs
XZBQ0YDHDQEhG6n052SsN2CMZadYmqXun0qYkWnwJRrZrd26DzJrThLNu8p4tPznKgOiAT0Zi/Ot
o8N0p3E2oxyAb9AOTT2ubJnF8buYCsCuIYQ0xwC6vQCaZFJ1V0BMlTFk5+5G5gbZv3dEwYyfxZlt
TTWyBgYHiMP0d2sErvEla39fXsxrQ5l94o56pURNHAmPSUDQ/5Dj8CvXWei41V9ccnCitC3oeeNp
Nr8e4s6rTdYnRVgOd7a+93L1F5fceYBpqGer0vGblIgBARrjCQCXQu9RqVyJsbwJIdFhg64PA5n5
Yda7WpoUFBDnGgCjWnt13wcJ2gQobPa1SZ5pdZ3wsKsOurkSeemYnvCgUGCw/6B4P4+uHLpBHyTS
ENm+VPyBNGsEwsXNRgBNB3LcxOk2y9ygaa7pwkGC7Tk/S76xx2vYBAcoKhISqXglm19KSIDa/W+w
2VyBwuKYcYzHiajey/iU0euOrlzWayFmlzU6o5oHLSeQj+UVpOHz/DGrVnKRpVv6fBSzWxp8JRsM
VjwWPZPtvZoGnv/DhoIeNk9QWmvOHWsDmt2jA9qKQ9qheCPfhkYBch91cm2VLR4H/8zL3E+Y+G0h
Cx3zYqPqjL5Oat3k9QnvucunzspQ5vjMVLMNSScpOV0/lHbYUi0o07VSxfLsuMCHg9gISfjZ0db3
hi06I8ECKG6FvNOMJ1GFyjx52sPl0SzvnEl5D4yLSQLp89bEBcsrS8OZIK1fOf1haRtKHkTykKd7
Wa9snD9a0zPwJCRjTQivgXQKG73ZKjAzEFpjiizA7CCbooR4zSHGi95eNkSp7t3Z0PjYSTaMQK9Y
VzUYIpsO3fB9XxkZ/EfcqfVRvGiOGHY1zNBykD6hOjKeBh2gfahApte60O41rbuqqooEyEO10ISk
ZlBXpAhy3XgrfXfvUH+Fg7a08mwd1x0ufPSU5p55si7Tqpy4yYn9m9J9nDxAHj5b42MvRvljRQvd
zq9GHBQG2HomsPBUfzs6E/H4R23dAKK0ssCXlgT8nU1Q3P/EmU7zs7soGRSzYG6Km1tE3XCrw+DL
e4QxdxFvurXEcHFM0DuYYPCAVMx5dV2dA0fd4gpvtLsU+IfixQRutdbWRP0Xx/RPnHnaS7WBMM9H
fu0CeNyxGygxa8azgnrMcN9ZK3XitWAzBDeUWSpillgOGUARpRUxLFNI0UPeHZDEY+Y9Xd7CSwcS
Evr/fENvtoUzl2l56iB3iLW7Mb9uvGfd/HE5xOI0WdiyBswovzLFXdaiIhfjDU4hgYfyrGZvbBEl
/crrZHEkFiTkIbkBk7t5LcFRptHEkEZGAbOPMrT1BGrAWf/yF4Nx0GaFxeXk5zmbHlOphBEb+NBB
/GTWhwk40OgerWrltFsczFmY2RHu00E3xgKl9Kp/M/SdJCchV4QSl0MANwxPEczMnEM0Ep2aZYXD
m5knNJ7a7JEPK2nCYghQl2GHgTCoKn4+DJysA7DMxAPY/cZLCMK2Nwb7eXk+1kLMzhteMC+GhzFK
ie3GZB4QeAEr/ubWhpqpi/+AnQSwxudxWBrcbhMPtB6ADWl2LCY418NfjOOfEPM3PMTB+FBMIlWe
9h1EGxyabr6SFy6lBWejIPOl6+ojXpoIAcDPYOxJ/Y1Ym8HYoLxyeSxrgeZnSl96Wu0ikHBRqa6G
wIerW3ONpeaxMfiLWMQE+BCNNRcSeJ+nBkBZKf3J0KyCJXmWpEhFcJvbN8zfqbUccXGtncWaLQND
MZKzHrFq+GGj1REW6QMAbf/LgIw5b8BANcN1GS61ob/uuudB29s1nFq2Zfs3ecd/RwNi3ecvV2cu
MOpgd4V2BSBibGys2Nk0nrvVdG/lqFksXSLrgFquixfWF+4gBPL6nk+7NOu/lwqY9k1d36EX2aoj
Jwp8AhRr1iyQl2brPOZsFY6aPcSOQKW88e5QLcUivKnjbGW2pimfJ6XnQWYnXGE1KbgBuA7UcEv9
yFNRbG2J8aRpAWRd4zUVy7UxTf9+ll0BV6W6qkEmAojdpqlPQ73JxZpA0eKYkGKjqYUiH9pbn4OA
YVTKpIbiGPOuaj9oyAYQ9m68lta+ICSk9dq+Wkp5Js7n/wc0Z/XLcWQ9AMP4iEZSBiOPkCS4TdTo
d3G9k+Pr5f21+AnJZOIGIIAPv93Z6HJd41lZFNAeHDed0gPZnorf/z4GDiT4oRAUSb8IqJlJBURx
jjRxBD2z9G/cducZ28sxlg7Z8xizWQJ90VYGgDYh954700JzC7Ah8q2l0diq8HKs6RKdr/LzWLNv
pgpnTGOGWDFgJxIOfurtcoClFHEq+CF1wyULXvPnSdGzWDc1c6L4qStVlhtWn3I0bBJ7hUq4eBCd
B5qlC+BGxjKmCNTbEAhXYC+6gQ6IYGXvO/ICvF5Dt9YaFWzp83n2ZDqqT2fFXB3ZynsJ4dPp7WW9
TFDjkbgrE7S0GM4jzM66wRl0+IWiMO9CUsw3fzUa5KfI71y/Kn9cnqml7XMeaTZTqSRx605jQRkL
OMs0aJrQ/pvUFAr4fyS9IEs894Qy3ZxWDuySQkO+xoYT8AJImb/Yo1MCD0Um4IK+yiL1aWL0GQYy
wsAnA7cF74cwLbqVq2/xe52FmS04Bro5cwDuDk39miYHtCDz/NvlKVlcXpO2i4/b/KtKUKFY5qQp
Os913aA+Qe5HuVbv+yOnMj8B4Nnz3xizBabHnHWcEFTLCy0DWi3xIukmIpR9nu28Smfbbmrh1iD/
Rb2qmnBom1OpwylYc1W+YzLv4e2Tg3sm+K/UoQ9DaoNuUV0X+FvQ/snyyDfTaxCS+sgeEjPQUk3f
xAagpnhxnQAZz48QU3sTpPJCq6l3GnefetnXVyoGqMMsDX8HRD00P7l8RImYbi5/46Ur6nz8s2U/
xixO9AowQagxBBm7qb1nAYoKT2lAuo3v/U1aex5vtmy83GxpAu0KMIKAVfDInc3z284y4f3ZQe5m
TWhqsbMHH40/oj3oh86ftUyvi8HhuLEUbt4CFVwBXxz9daq0edSIfPyaAOqIO9UVm3jMfl7+ukvH
/3n02epytSyjrYamr+sjea8/NPHbNWFr93E5zOIpeTbI2SSqHle1NR3+Arj22gh7hwNuAmPdAJL8
l0OtjWg2fyrvdVnE8IgoR/AvYLiSleACvflqZUhrcWYJYdEXg8t8fLmy/ej7hzq76m9A5l65XhYP
sbMPN/2Ks7QzSzxPUxQU4AqIbbcHC6CFsezKJ1sLMs3eWRA7TbW+jpGYNePBTU+puxN8JcT0J+an
GITUoIwAPWK0V2dPniwGyzmbWKBFtm+dHdUBne1C5t91/bfL8790JuNqAdDTgpbOl2K1sggHHQWQ
HGmngCmLcGD3lyMsfa6zCPOGRc9zm6G+jRax8UH6X4l5yNj2L0IAoGVN4vV4Xs/2S52prvUh2RTi
DBL+h28lga7+pnkJUQrfR1sRid9cKtfMvGqgOU5W35weTsLYZGubZOlBcx5ithkLE946Eyo20OlL
zvbx5HGCXUkjafxQlos2yUr1bmlXTg1LCIehUQ6Ng89LuRqVZQkbuUXj3I31zgK/xiofvPQvjk2C
4h0B8x+a7fM0qYDoQApCDtAeYErzckugmwcE1eD/xVKDADU0f1H7mppKn4dj5LRzpqc0lH9OAqKl
UMhrjJW8cvEGOgsyL7JrhqkhTZuCaH2o6SdaJkHjRT6UasHP9ZsE5Lq7uG+2xEr+Yp2fh54dC27W
p2gN4Tvy9Fl0sN32fsAY4vJeWjoQzmPM9pJUQwNhP8QwyyHw6m9ttXK2rQWYLfIGJEwf6iygiQuw
6YdIenZ0eQhLJ875EKZ/Pzugi4w7bYMyaAC8USDE1vV+dM1flA4BjweaAUcB1A5nMZRTECseyhj9
111SgzkxBmN6lw9gSaz0WRZHA40pw0CZHXL7swnpm6rwWonRyB4skDCHz1wfXf5gC0kjNNStyRgG
Ah0QwP/8wVwg2SwxVhB2BgfEtR4VAKFA5yXbstvoa+IyC8F8gEugAQ7VcagLza7PvoitugPSNUgz
Bc49uIso2ITWcAUmIKUrtcOFxfYp2Kz4wHRlgnmCjxd7R1HcevXK5Cxc1D4kuOE8DMfGr8g5cLGT
ktQA/gygPlZjoJKHQe5bdtTMNUDt0lBs4DaRWk6e0nPDhcEQqIGByQby2rMzXFvoIVxeBcsB/tBO
sAqgwPh5FXgN73NzKBN4g4YlueNrwP2FhQwlHaTssH/BzM9ZF6bPSM31Dlo65oTaPyR6ZP97HTBg
GM9izFayNpTQx2SIMdJtUlxV1imhvy9/poU78zzEXPDdrng6MIW+Z0Pv+vzeTZ5VBX2ZlStz5WPN
dTCzsoSmgeixcK0n1d17/FitfauF+QZG1/WR+QF1DMLP5/nuQI1stRTNjpjfVPoRsiSXP9T0/58l
sed/f+6vaGpeXPsm+pyjjEp+BeKSg0JmHZoZ9Lg2Sq7cKwvnClJl3PogOBgmOiyfh8NKgwuHeVi+
eN4XP3LrHQ7WMWARjbqqu5UTc4m9dB7tT/3u7I5pHQZN1xyVxsrcqvpOH191tres2x6iBuTdt6AX
+T2ZJEvRTkygqHv5066Gn2UChZEm1JxIMHCPLszrDlCRLCq1TVXtXXs7WpsxuS3STc13aSNXzomF
M+/T0M3PH1pkuap1mACFYHmLfq+L/ZiiZR5KbWUBLeyBqVcGYJCOB8qX6nTT1pSZkuDAKA4QWhkV
rF9WFs3XNYqzFMQOcN3gxfLFmJOMee3qhQStD/JUARL8W5V2ch8zxw+IrE4jYLQhOKBkT3rU9y7P
4tcNOB3kQDRMjJyvmP8KHoO50yu06SBDQIAUq6xvlyN8naoJ4QYpd6RDvg0E+eep0n2RuD2c60PD
3ef2t6x6nnCQw5VK3y4H+jpVCOTC2ABga8gwzukLzNIKiho/OFPdo/A3CTRuoLVxOQZ68V9OlM9R
Zrc5QN2074WOJlbjPmSJnkWsb27gNn0qVcHArQY7XXJw7xuRThod6rewIHZh2b29IzHvbtISvtpA
Ir/4sfYrU76IaqehkZbC7aBtS3ML2KMRcTLGgQON3kCRMflI2OgdVExh5QEhgLQTfpBLSBeYlL/z
jKu3LDPorQYZOyV168qrIH4SCDepohwyBceCCgD1POY8tpZ8tnSaQjGkdL6xjiQBi1O+E2BJb6WO
92tu5fwN9UkvLNUYXylpFo+iTb3QKPXkqRnyBqJG6XWve1qU6x7d2UlJt9TOIWjR0we0se9FXRpQ
CAfCuvGYB42P/HfL+I7b+jczLp/7obVuk8Z6dgCrCFyVlVdxVR04H6qbuGlvINb6bXTyZ+h2Wld6
2VuBrTM0kAmJA97b9Qbwme91Jhpcr+zKSEFNhzgWhZNz40DPw+t2qdKvGcvjXVsN2q3U8ELpNFnu
k84YcD6NyVsmBN0bZZyEIPN9eEqTUdqgMkkhiJaGjSnF3h/ynyMqr23vyZD19k8gz77FDsu2LmTg
dxaB/HNqtj6EKaGKx2A36KEHvbLepnbe5wsMyw2meDAjcaHdPUcNQuWhBIYG2JZsFJEGVWhINkDp
qbtvaR4wD+qb3hC2Yx26aDGsxP56m00UHUhgA44CCsP8fcEbr4IRIbBISebvRzsPusHdxOm3SrP2
bu0cNP/RrLVDm6iNmnqduN6BKLACBsUy1HzhabK3GzT/i1+Xf9jSgTnVWZA4wLsKgJnPJ4oL5QQT
yrEwmoOIFuQQhXkPIMCxGT25t0WWhn3HftZm3R2rtF+J/TXzwjeBPwScBvBt/HmZh0gxiqK3UMm2
6Z07Nh/K4Mc+K6vnYmiqlaNzLdh0Fp1d8KbbdBaAWRAoLWO1H3z3xm6M5gpApD7ocrKmzLx0Up+P
bTpgz8IRuzIrw8FJbZL01myc6wR+1y506FhRBXD7iC5P49JJeh5u+jln4eg4+JmykfuBRXOT1ubO
bcX75RBLHxBta6ArHSB7oV/7OYTPC0BZ2ykv8O3QysuAxi1altBUy14vR5r+0nyfTnrPkNfH3fOF
M890MaKEiXs0BtkjETsf8k/xvydHOH9Epf8TZLYetFLTCnuaoIpj53MdB1xXsjWy+OJHOxvK7KNx
OAyyzDZpIOI4aF3jJu/rBzf5aYz5Sulv7aNNv+RsBUySh1wN+GjQvMm1UBjvbrySFCydFefzMltk
TQap2HxCiJL+rqVHfQircW+4hwxcqBLSaHylJrN0Zk7WSniQ49T25mdmXaSZm06VZqjHpTvdrM3I
cOkV51JexSYrNphgSGUiIVoJvDRQ1Ol9eGVNPXt7NmtGTOKRW4RCOQ/ceoiDQFgDUhuZETbWyUah
k6/5YC/s36l+gpfulBh/KQZYJSt6MpFcIIoVJqSKqjZduYIWFghSUzI1auEKBGeJ2QLxOcSupwY6
mqORajLQNn8pKh4u790FqWEHYD7AW0Ah07/W7gmva4XECutwsPlxgO4UKNbVGBnxYEV90xQbu271
Y2sW9qvjNg+xmwHcLksJ+2/2nA1Q7jSgZLn3xvGeusXwU6/q3zG4TBsmm+897XEY5L0aowpw70MP
v7a9dFoDTUITl5VBHlw4Yz+SseMbgxvvcIKMw6HqnqBEnO76MUs3lsdkCL9jEVAdXhToLqgg57mM
LAbuyuXPsTSvBmjGWMDIOJBjff7ojNkFbStsmRyKfxmkPso1DvDStFo62iToL8FieH6JckbTEfJl
OCzBn0+R02QEajt/MYzzILPDEhzsVFTO9ETUfpkKqs39yuJcOCeBpP9nFLMd17Uyc2sI1uLR6R4S
keMNTp4TXQ+82FjZ3AtQHLDhJlDwVOP7utdSO8+HZMCcuNpja57QYAyAIODD9yzZMIhuJmM4dmtB
p4me3WmokWJLgDIAcNb8LOtII5Op1RyiXhp2zmYQezoEAs68jv5MncAxnnPtroX7HoXhC3x7/v0H
/hR/dj3YoxebeYLd35bfC/8WvODauyPtyjpZ+rYIg5ocwJYTZW++3u1hRFY/4N3o72pIBI58z3r0
HYwnjte+iwo0FNma98ubbDXqbHlyojVQ38SMjnCI9jrIMtu3eQ1qxnubRZUW6SYkMu8vB11YsZ9G
OluxEtKsJgM6BBp8t/0A0wUINKa/UGlc+aQL+/tTnNmlC7X1xk5qjE1UP0yxT+VOeSv3+gLFcjIj
+GfWZlcDnpvZ0E88TkHvRJuj3BYpPHJ5tVf8WsbQw74ayI+4DJu1ZbnQffscerqKz9IWRmvilxOF
3DP4bjTikxm7cPku7E2qNQ1A71CRrcSOJ9lmVOp3J/99roneomvikP5DMJ/Fr0nipd1Eguryd5O+
j+VxWPM5W7gDzkPMS4tq6J24rLFSXPFslUfRfFxeicvf8J8xzN9wfLQ6h8cYA+QK3ew1q+KNme40
L6TeW4mb1IEX5tVYrtz0Cy+cT8MyP8+cH9t2zSdykoSxLPthN0+pFVH/CpqQl8e3uAPOhjc7U+Sg
jZAoRpUo9o9aui/KrVtFl0OsTdHsAEFpSLY+QfIMPdfeg6xJvsbkWDwuzgYxOy5QVcgguonCZO9d
oeIKMbt9m0G+fQVnukBWxH4C3H0iIxm4UGdxiqI2bejFoUJYiPyeaA++UbWvtsfUzsuFeHLj9I1a
/S52cW7RFC/hxus3bW4cYlb71zrBDVSXow7TcfLCaqsFDEv/WcXymhQWRE5r7bfizo0m1c9m8HbO
YNWAy5inrJcGfHkrctO4drsyPdOP/nJ5kimjhPkMGmazIoUJ2flmqPFWS/QbRjec3/lrdk1LKwCe
Rg6uZwhtfWHadPD8qwWUP0OePKfNxlMru2VpCGd/f06ziRmllECieUJ8gs1zbwkvUP++A+TAme6/
g5gTbZBfNE5eYEsK4xay+oGXrMhQrI1ituetzmrGzEQAewzt/rVXgdt8u7wV10LMdnvGOj1zLQCY
oCHhtO8QyDXY/xhittubQod0EbTNQn2Eygs8rIJBX9vvfyrk8zULyjDercj3gG+cxnl2sSWGZzM0
GpAfcPtBlpD9hMF4lk7YErIp5HsD1/ukfGjcNsrIG0DBoda8VHr51EIxVDD4UdprBdDlT/vPT5ql
EnDs0BjXp3HjJZKZx3K8Go3dX0wf0r+J5+DB5mi2VTWjlb3/RxLGPLkEkB3jvrfWNCEWN6sFGqSj
25Pt3uzS1iHw2xQMA5Hxg6a9Jnl0eRBLhzXgU//5+3OIG7dUlRkGsliTvfTtzux2WfqgrzU4F6PY
PvggBAr2X8qfELQxqqTBCslcEglDCxqD77PM3DKooF0e0OIHOws1W/FaDCutocP9RvIKix1qyfWq
/uNCdd0hZzGm4Z4teFeKofZ7DEeHvQ13x0BIUBu+2fYDs18UNFlhSeavDWwpCTkPOstcqc8NIWoM
rGJ4Tz25aQTPorGIYncFeDL9oS/b+Wx0syXXJCVLHIr7uzKfOv48+Q3EG709mKB9spVLfCkfx4EB
xVAYt+pwTJ9tVLs2/o+089yRG1m29RMRoDd/yfLdrXbyfwipNaL3nk9/Puree1TF4i2iZ4A9GwMI
o6hMRkZGRqxYK0dAi1f86G17mYHv+whGwXiTWJ+FFL6y9JPmd46enqpu7TMuOCWm0c2ExxLZwvlA
TKZ6ERAfoMqUZ7JuO8qw3vaPrbuG7F3YT52mvkF5DU4nOoyX3lK4nZGqLvhhjnDl3sfaQyo961+V
8nu6ps85fZrZp7swNbtRCsYa80AFYp5AgFVZxqvYFncDWd7Y4ShFvwn7SX+iWomECz19UL1nS5wd
ukqlUazztnI8Fd1C8qp8hHZa4dp/brlyjG9wwI7M8mefGiap2t27j7xOQRGGDEBGbPFsg8dO78Yu
40N28V1dPZnDYN82sHCbXBiY5QJmn5SRomIgUoeNrFv4yXd3XKtaLvrJ2TJmH4+Wp1nmnUWo51mf
D0+h++hXd8zcO36eMGrUO7dXde3/kPYxZ0RAZkoP6dhLv/RztYRIuUidMX2Uo6fS3yUt2j3vzqMm
3kGZZBOeQxnOyUsrNDjaxiUpRzWtCVAAqT4kAOjqYW3U9jruYwfKEqbgoQq15pKqaT419xKN6QrY
qQs3433z7puFlwZANU7wVKafyyELsklpy4c/f+ytHfWvJ6VMXm9/kusYb8J6O3F/IV4jgqK/3Kw8
Qiq7GmrOUfXSAND0N0qxzWOo+VY8emG3+BioMlrgQBmfnBlC/EcTNLWHZEN4NkOmi1bi+sJCgGZL
pghRMVX+uW/lqlakUxHOAYL6JnTqNmmjL5KAnoGErpAzVuZKCLo+omjdEYPILdBwv7pHjEiuGR/i
8LS9tQHasIePYWPm5ooPLK0LeUk+v8jOyfPOoB4X3RBL6AO2iNLIhyKkuy1t49Cp3ZfbrrBwOqEy
M0mrOZ1UcWfRQEqsEnk0LDVc+aN2yLNNOn4Kva+3zSztG69oE5eGd2EhM3MBLihMhFjNKdNL/vlu
NcZKgF5cy5mR2fXQgQYwShcjsnuvGD89BthSCxb+Na9eKA8Bnj8zNK32LDFLYPtrRANDBvDmxD8g
TYwwhJ3mH6Jmoyv37TM6RIjLrHjF2iZO6z8zO/S5KQNsgYSyETZerj5L5Eq5sjZWvXRodYV7bvII
g2B3aaZFekoWJ5K7XPPsGu2s4fm2M/yh47zMHygQnlmYLaSI27QNPJyuTOPoEPioS7hm7B0iUEk2
AbaxGSJXTmbrgzKyem8rdB48qTKzERWFGtuth2DrB3Fz8tISvRm1+yHArbzpPcNzuARKeJVrb5+o
ZrIPk6Hb3P79S9/h/OdPp/fsO4yoUIxWlU8sgNpB04oH1JQPRdOsJMhLZgyRnsrU7gI4NjPjemRz
g0Ks8cZgFxmotQ0qswDavwhp010gaoDs4HuaXiFnq9Ez0x+R7kkcMyht6Ml3zIjt5FQ9vn/Tzs3M
sifBaFzwhRJ3Tvo7h705OEr9Wkvo+sHE7JFOmk9TyGDmcmYjbkW/dGs8V5J/ef5v3XoIfxj3k7oF
dIZHcyXlWAo359Zm6VqWxpmMhhs00egdqYn1EIn6FpFG6D6Mw+3NWzRlMhvE6AG7NEfuxjKooiSj
XOelv7zqrYq58YDP69Ln23aWXM6cJoN5JdGsn5dY9NzI+x7+PMQzxxJ8gCkd5cr/aSTVWi4vL11x
56ZmMQCckukXDYdINLvoZ+3lyENnhXg/DKPxZpRt+TAWvDAUn+60Jo2/Vc8XHKlG3bOCCWRbtXp2
jxKEQfmnoQ8+aKm7VYFrI4gUMKPVq18MBpR/C1GXg3FOxqNpgqnOUA2zR7dVdn0U6LsUhYC1kuGU
08yDGxccRVVtEk+YPxMmTR16nhxbGYmiY+grP9K6t07ob8dAI9ESlclZ9nKZdntZis2VbHspeJ9b
nzllHpVFrfcikz164N6LRujZYxyukecuiHCYTF7+XeQsbYiLzE/jlO7yaFbdgyT49+ogNk9hLlRO
G5nebsiU4bGNFUja+1bznQ6uBsRA3cR0dHD0ma4mz1EQDMcgDKrtv/Disx83ywOEOGp8YdKTEEcj
3RmNan4pvDZ3crdMd7dNLR1M2rImmCpqc9of7MZZ8BTHgABQd6QcDVPkv1B7RbIx9VeO/+JHRbeT
lHMqzs2rF4iVIYw0kkZHLSlg+yAZ/+LcW6AlaQjA2nE1cdQVKgpDcJETyqAFGePEO0nwWDFYKa5h
lJeOhwXt7NTPnjKM2ZOgcPGrXkIjvhXBOIF5yn4lVrTJjftE2NX5S7oGFFgINFROFYsWBDcpT9HL
+00pC23I9GECjHyKxZ3eHkQVAY6NZ622Xhe+E0AEaRp/nQA787Q9kGXflDzCNHJT8UYEunyveFK8
F8sc+Vgawsim5cmWRv8bajkPo8qDG1k9dORL+WGgeLrteq9biQgLVRPo3iHRY+oXFwJteLkBTZNL
6EQN0GN06BW9JMqd1n7Li0MX7Mbhl6c+JTWp3sPoI4/7z+3jsXCfMOAikUVSNOFqnn3sTPSBhpa8
lg31petPWfCiiyvLWziB5ybmw6amhTpm1gXsebPXrDul3+Woi67ReF9/WUuUTIC1FGggxJznxIhC
923acTEqDfDzruP99364IboJCs9Y+OuZEZine1otmDANYKJOFEdzpadBe0ur8vjeL8LoLRIkivZn
bH6eIo2amcT+dO0CIEs7187QIa7XXO76m0xGJo49C9SaZcw8LlXjYAy0CJiY22xGOXeUNDoFZbLp
xLVS5NKHUS2ABgr8TIxOz0yJlVeqnkBaSV/DyYstE/wrDnbtwywGmSBeQhaSg3MAThkogog0duoM
5MdIVfrGtwAl3tuf5booZ1FSBElI6X1hvjQXRDMLgh65X+3ON5iG8F/DoYcyxOkGUpW329aWNo3b
m9kaZaqYzUtMQetnFZMvKQKlpd0l36DNuW1gac9MtLkMRIJ4Vsz3rDD6MpKLFgNGYDPoHWmf/Wh7
28b1RcKWMX4AGSnp6tXzqBIbyNqaOnUS6TEMO1Be5IewQaHxJ2860x7TNeqc65vk0uL0Ec8u+zbI
9Dh10ZKXUvVlFP0Nx5Mhk/pQJcIXFF5XjurSKTpf4Cx4hoh7a2NFIVDMfyXpJ9VDaT1C1HcN77jg
e1M9cyI4YJaDvOlyWWobDH0nTnnL+MHL79Uc5JCj1IltwrYsCSurWvC9CYLOQ40RZ3jgZwc2TnSx
AubGcRpyW+mOWr3ybF4zMG3r2VcKdMXs0GLHgNihZKggexuo1tro5kI3GgU0GBB5jVEIvEI0h0Xo
Fr7vpuAr228xIGEmm8ejB/OnLfjqp04w2pMQeA9xHH1LhPEeRcUKxuHyVMb6h7DJvwQV8wtNpYSO
oBbq7vbhWGh4TW842oecboVvOvuoOsKWhjvVQDXG+zMvO8Qk64MubsrWcnKUlPn9TtT9ShmaQXTc
4V30/hgA1hsS/unup4wxe4xrRtBboySwQcXRaw3bK18k3jy317nguzyKJyE31kpFSbn82KGHyGwe
MGQwQviPhqL0lSNS9y9j/WKsRc0FUCR7SsQRp4saKoDZijK1StQ2wljkPY68MQNH1TfdeFKF7xZz
Re6rXLzeXt5CHL2wOHvNpakrNYLoZQ5qsye3EvcSnWB1DamjLYTSCzPTkTo7MmJVNwqKt7nja+DY
N2UAq4qAPF1cb0vUbM0GasqTaTievlHkQx7dC9K2YWBQ+TW0W9W9z5PK6UvEetFUljZN8d0Mv7fR
14Gnu2kdC/9kcZeVrbFJvH/q6CBb6TbQHlPrDtbV0WQCr9iH2s71vqGqrkBkmzKZy4jAW+ZueCAP
/S8vbCFD2A3CfpQfQu9FlPdu/1m19mn7UUYz2Fq7XBZCPRSn5K2kMRMj/iz2xl0NSbkfcXxc835Q
slOsfwyND3kY7pVx7Um0ELEIvDLToVR2FCrkl9sftrmVlirE/k0S2HEEw9Qa2nzJj8j/wbNPMYsq
0qWFNpQ7i5Ilnit+lLSTIm/NaGVaZnER0GQy9sacEeSPlybiwi1rz2wypwikbVrqaJkr70+SDMYN
DZ5yU51yzu+QGL3UquGQIRtAdzmy9exTId8X7iYct7q2UkxcOBPnxuaHPbQoUA9FR2Qpj321V8AW
WtpTbjpB87vsNqP+/v27sDc76mWpeKqesrgwvO/bz6tMzgsuME1xT5kSWeZVpDTq2pXLkb+/ND7p
vVMob1n9XoLEaVIcUkyTxwXFhPngxMC7QjAQweY1+TPpj1Zd2Ur9/Z0RcWZjFqp8gZklMOK5M1i5
rVovYtra0hrm8+r0YwQXg1oMKibm82YHUnQ1MariJncsyQmbBysu7EDdjv1hXOMTXbY0Ub1YpF7w
zF6eGlegNJAwGO6ocAptMpSLN54L3balhDXRuE83ol+sjYZcXZrcYbThZIaXeAcyjXVp1HObKswg
MyH91x05+By0hWO6d1a87SSEmtfeNlcnaTL3f2IPxFZXk1hpKoDsR+faaYPgs9sGxzD6HPX5Vqpb
uyBj9+LIkcWVzvBV8oxR6uXQBmgQil9JCFix1bSuCeBHUPUT6uT3qN5rVWSrvrZ5t0ci3AphC49P
Xu/KbDctXtFdqrObIZopORiYZGN5wXuTKZZzbmSWNUdGKRaeluH2/kNr7jT5NK5xSSzsGAECYADY
OfrO81so6f1cSgNgokng7QTN+1bVxYMcvflFsUIJtGhp6mZQGGL0dZ6bBlAPdglz/E5cDc4IFUDV
7+LkNx33914YPNclXhrggigBXtFjWCjEJIapgHIenkYe1179eWp0FdkuTys7WSPZW3B03lCEC3j2
iIFzpJcXlFruBpgDCrttq4chf9Nyxo9U3Q764uiW0KSubOV1TsoS6YUixwEoSbtqefnUovDwKHek
julK5qNRMne/qFCr0i3+IifuzmA+ynbd6KiF4cr+Li0Y/etpSI5huauXo5SAqrMyJq7cjDSx3Wre
Rm3v/TjcmOV3Pfd3GVit26dtyXd4bU10JxNjxzwx0/U4KPJp6muU/6l1mEV1WC1C2faVL7cNXd2X
08b+NTSfMWlbPczdqsydTDArJwmHzpas0N/qQbAWIFfWNJ82CSM/pt5XoPOd3Ml+b0eqZOslr+Nh
f3tNi4amMj/o2IU3ayeXfTpmtKay3m1tK9F/mX1pOELd+3DyRP/R2vRrzl4VjSxGpiBQZeqrr0W4
b/PIbrtD7B5uL2rpQ3FzTsEEHhx4uS/N9EkSp01iRE7I0e5MmGelf+reXIny15iPqfQHKxecKwpk
8NrMjBdooM8j2ggov2+K+ChDodp+k3wnLU6NAAyxf8iE0ypn0/VDfrKLtvLUbYOCbg6hCoPULP9M
/5ai7/i1U5RvRv9YK/q2Vw6QrO5RerbFzNaUD+m4vb21S/6C1Yn5kiGOq4QbwE42yAXpSOJhWNto
cb3pq10tr8nCTXfkRc+URU7AoAnvJE7rvfyGRRgVai8JIB+HxFbce7dbSQcW4+S5hSknOnPGNrCs
DiYUlGuUZ6lEkeDginYcf48lxZaogYjQiIbKvzgB50an+HlmtOqhx+imUlQQdo5b+ps4udOyZ0/+
F98JOjrF5P1FVW1+dVvZUHuNMvVAkqSwEyt/MQWrpHQsbFRljYBhIXvEHf8amz1UGAHXtNpMM9hq
m1MDx3QgyY7UlDsVKfjaMO5id03RfPHwEfCBdjKxBJh65h+VUPShwGA6UBjZ0WBIG8LN2BlwCu5M
v9skYEqLp6yZaAVvn4Blv2HoglFqnp5X+DhDdvVynIRizDrotmHTUP9QtZ9VihOVrtfc+3oafoy1
RrLLTPiklcOX279giitXR4NZ9AmgJ8vGvPNEDU8v3YZKhAwZ5OA/F6W/lcr3v6poybLMCWc0odUv
HRUqJVnruQEcRL9ssY5suTno/doQyOJSYNJjJyce5Xmxzo+qwEoyvqJQHdJQ2JWeb8fd+yemp2DC
nB6MzdMUqjF7vaHo1RSIuWQoUBTMLu9U40PY7cr8i8yjQzSeU39jrKk2LEXKc5uzQxGpYACklqWx
+qPQJ5umG76nQB5ES1txyaXzp1GaImD+YYqcdvksqDDzVo+KxfISWd4o4RdNEVGaojP1xRI/m8Ka
iNHSRzs3N7vFxxK+FSPgam3H9lPvxrmdjtEmVfI1VN3kY3NHPzc080GxsfxSsHwum3jc0l1NumMu
PQfIGo7Zz/efKdxDp1QF4AFAxeUWNqo2tt3YEE4UOO1KhfssA1gkaSu3zuLeYQR4COfqCv7cSYGb
aFEVQnIiP/RR+yY14T5v1qbvlpyPpydtcLAHYHlnHoFIcNv6ahk6+Zgo90Vhjpu8c3lva6l4UIVU
X8m4/uzP1aeCRhK8yNSsnh9kpsXEPmtUGEnEWET/NGQ6NtZH9WPYSL80zXVh/x8KQnPofiqyGMEm
1GZOrq7Whwk97cRt7zl+2Pzw0bi2QY/nO6mqgSMU2S8vavOdVUnaxreMdCWLW9opYgIUwRxWCTDE
5YcPzDQWcovBZ7V/VpUPRXUos5daXgEGLnkyKufq9DEYVJxHU7BsHUBWbkiG/y0KHBMVSx3Vm0Ld
euZaYrqUOmGHDrUOXBc3u1zS4Kq90KdUBuREOKVcSO24RphwvR6JTquJJpsJdOAqvZAhEUBBmOHA
MdI+toZp60WyjTV5j+Dpyawhe7l9PK8jHPZQQAFpD6Rfmr+jB1kbZDUi7YxU7wRdQQ6RAKyMUf3U
tAOioCvuvLi8M3PTDp8FVN1wW9HNMFdH5oMi6BoyQsLTEHsPTd3bo5asvNmvv9jl8mZOqCiVEArK
SDkicHeSP26h2lgpJi/tIFgunkNgnqi0zAKcaDZqNkwz65DZ3KFgIdGEjzZllH9K84+IFoe234Ur
L/PrYoBE8kndiJl88E/zoOq2VtIjETnZFJ6KzNzklflZDqBK6CB7tKQnkVAuG82K2YXdvDA7u3nd
MQ/gFmDMnH5DwPNZE45eb3667ZELLjJxzND8UySqfPP3iRlGTTT4zCoG2VMcwHbY3vXmriyru9ha
Wc/SNvLKY05Rk/SpUn/pjUUdiHUpcr3X5qdMhUet3CaBgUz211RDsG3bGyu+srQ248/TCzgv3Naz
R4qfClGOlgM8CrLu2WHb33tJf/BziJU9ce/jo7f3cnLvy8uDwMuEBLAgpCK0P9DSs+Mmhx7VpJJc
UxWfR/+HF24t6je3bfyRI71lZJa1yLUJ+39DPlbD8XkXZ+pRbkx/z5Ba6yDnMm7kvilfxT4tvuZR
ZBxiQwfv3ErZr7RH5bKvW3xWCB4TsNzkkOVJUzIfAhX4QGpX7z41nu4+ep0W7Ru38e8Myg+3V7Dk
1pTUyMeJ7NfU0xIterGIdNxa9bMd1M217TVpvr1tZeFhxcf4a2bOQK3Igw5aIZmKvpYzxkLgQDYE
4xWVFD2iAdw/Q1wIXLLS9oMs7VQ6w7d/wZK7n/+AWaQymlEXKdrwdDUHW6q3IySnRbcbkVawxjfY
bI95uHI9LzjgpKYuU2/gMPOyujxhZeS1vLZ6TlhFrC/qN04FwD5z5VwtPB15i1NengKiQiN5drBq
1Q9bCLcyANHZrrH6vQu1o1H/bmB0jSxePtneb4ZNamrH23u64Dsac8ZAUSeoH7/hcoG+kGkBk6S0
Lq3kwfC6D2mWrHy2RRNILNFMpEl2JYpDPWgU3FzlVeqOwkkxGvkRQb632+tY+lAI/DDpSuHLuJqC
a82yaspSoznGJemCZekV66Cull8X1sL7ntoCLQL6H/OLa+CJ0EvR9J3MUjiNnVxT2dPePQZLOD+3
MrunOqFlrrQOckePT039iNJ0ktvJ8PLuLdNxV8D5PG2unwKBnzet4IWwK0JIMXjHRvJtRX5/BMcI
cAJ4f8HBzNP/1me+gbouOLE03BS6cddb4q5P1Ofba1k6QNihIMGVS/VxnsUMAkOWKDoGjix7z4Ws
7ADfMNllvulg1e3Okr7WsElGdbKJ1LX4u+B7F7Znn8tvW2aIOz6X5e7KWrdB3eft5vYCF7I0enoA
xRkcoC8/n70Mxl7Xx87DJYDIjtaxlwDFOUUdOpZxJ4krae7Sis6tTcfg/N7tVE+JaPI5vXmKsxMw
MNP8dntBiyYmsD03u3oNM+lL1N+Gkk1L4squtX0o/si119s2FtIV6D3+18b8xkopPY4anOBOE5Kc
KxrsrDsPgnJKPcH2tqml5TCJLYOQnTp683ecmGeJYMEV5xRQRht1i6Tyg/ZuZDlxgUM00QyRDl2N
C4VpKMUd/OaOMJj3ljnel8nP28tYcrNzCzNX9tSkCdNa950gFSPkeIvjNOurdpUzKsI+dn/7fbny
kZZCKncDzwGe2tdIHVUq9aGUXIhXB4+LbjhYypouwdLHQeqemijqv9d4liiUrCCsabub40OoHjTx
2Vgr31xPTvBtIN5BVYhiASuZXaSqCQ/caJAURQppsVaK6g7JOfhJxNI75qKnH3uNErQ4dADlAtfY
BdKgnHQu4NLuDSneqFbx8fbHXFz2VL2g+qLxw6Y/PzvFpSqIflUyzKR59wnKncW9Lm5vm7gukkyr
/mtiljsDRWPGvcBE2v1y+42iM9L8o1gThl1ykXMrs71FyK0whQQrigXKGBkXo1p5Z69t1XQuzrbK
ZxDYFKkmORapZZLtZF+1G3elGru4Wbx5AQspZHrz1ksldY2vGMCqIm/XtN/88JgyVrjaIFswQ81q
GkCgbAlWSLlcS6X3Hd0cDlQvRvuuPwwIQ0tyuknjlfUsbBqdBqouwPchrZnDsxM55KKaFMN7iD9j
oEfd8Kqtsc8trWaaCZIh7ldwtllmnGd6YiWumTnkkPtI9F+r1trUVWMHor+SRCyth1lWUq8/J2a+
cZEK2LwYpczJ21fUpzr3LSlWzsuCJ5Oi/DUx/fmZn3mJmTJnKeaO6MtOJ9w13RrOYnERPJlliUOP
7PTsrJgKbM2jz9fXslbYJ+0ontqQSTJbaAxrBT6/cL/C4fvX1uzUFG7tlkEpAzn2viITqoDijOUv
XXgPtf/tOLOU312YmrlBEOQFUFI2rh2oFVe25/PWVhInDj/A26BQpZLDV1dZI5JbXCGydKg5kg9d
AQag2M0NyHwyR8oHp6yORQEhfvC9K05dvqYEtLzGiVKNmQeZ/t3s4HawjycKs8pOXh1U9WnS3W2/
lN5B91ClIHe9Q7Xk9rYuHS5okDS6G0CK8ZZLdywjSwBMmJCEhf6Lq0ApP2R7OemdTha/3Ta1tJOg
j0j1YCaeKmOXptQAjkdd4SHQ19tcqh0rO2mDto1CdCXf/2hnmOivqWnVZ4cM6pKxCztWJcrJCcTT
V8A/D4rKNPftJS1+MJ6BU5WPcRiqcJeGeJm7VQAnmCMyn1LJwLfCbZJsKrfm9DESbwctrBje222z
CznaBL37X6uz5Q2y73diRxV/FBLb9UskILaQfpbVfSLqjrZWAlnyERTG2VCeVdPA2eUiSXcitUlI
OutYtBXrY++xLvfYRGvAjoXINc34TjRDvEmv5N/boq3rUKi55Yfd4B8s87XMP93euoW1XJiYbZ2r
JoImcGXBA6o6cJraGUNt1uBUw0oeveQafKGpEgH4n3b8rFblRXVZBj0pZ+rmsl2Lvwb9W8ZUdju6
gd2oyqPlfxZQNoC+x7m9xoWDxuYBq2YIkXHaeSLKmA1C6kHFQROeK/d1qB7LdC9+j9ayywU3vLAz
C/6mV0hK4uMXIXuo9J+l7Itq2mZxFKv9kH/5b4uaOaEm9WE4RGrgWLVW2HVnvFmpof2gdy85Kkdw
k/pit+IsKwu8kiaMIp2qbc6rQRL2nR7eV0l9KOR2V4sdfP+auAVdsoa3XvRQhkgU5U9LZh4mg6lL
KOl4qGdFv6G8eSmbeGNJ+YkB8RVHWTM1OwwiktiBEEzPA8O783Vvl1fJfe1pu7ReMyUt7qUxXaD8
jyms2XFQ9CSKw2kvERj6kZVSaTem9cHw600dPmeWsAtF/7E3v426wNTZJ7PK9gXEpa3ePZbWay0r
TlyGtghd4G2/Woo5oNXQzJjGwq4Im8dQSpLGnNIK74fW39fCE5Put00sLZ1xY+LaBFq7ok82zE7u
ap3zGHnhT3BLO6MeDr1ebkDLPbie+Slsk+1tkwuromWC2DlzAhP0Y/rzswsw8infhJOkcWW0B02A
27Qrdm7/+7aVhRhHnsKMkDS9ZoA5zvKVJkdQsJtGH5rOzioel9NMLcyOTNjbAR8PfuK1pvx1/ozJ
PwrbACUIrjOfTQfV0NpiYDP9h0H6La1N1kz//WUvCHaOqbyGzh9D6fMbvTa7LILAG4i0aGwaZTwk
vrIxtco2DP/drndparYU6ICDXh4mU+axLn5G3BLyStS89gNMkJcAgKbySmZ56QfeYCVRFypcQuq4
cQPx6KEZ6g5r861/8KzzXeNQw3IIebfOYbq006mFFaWmTnTumri3jUwRf+g95Lp2odbeVtcr7R8T
TmZyWCF6yBrk5Tn/Y7uN26E5tlXJ2Q6Yl45swWuqzq50+HbcLFef/EQWtoGQ6Jkt1Gn0rSuiXwwD
f9L1NNq6WnUX+a11H0IiAhY0kwJpo7ht/aJamnR0G1XeiKJnPEeam+w7P4k3iMR0iT0IeufZ9MmG
k9do4VYqTAVhhyi+Dz0Ew/S6b39LEIQ9SYw3Pvo+BSmYchRHUlvppGi+dwhLQlKWJu4jnexuEj40
T8KQ3U8zT07vdt2rXoYPraHnK4nFkoOCLKZeT8eGuZxZgY4Cl2rFVR/B7id9GAVk4tzkWS7No/Z+
bRuIQCil80H/nIQ5YaIe+KkY9uSZevqBLsRgPdRrgs9Lx/nMxJxPTIBqF9EQIohUbYzgSyy/3g5R
i38/2C1wyYTeq6KcpHqaJ6pcO0bwCPVsXK9NjSydsGlmemq8agx4zzxfLE1Qnj3I/7JWd4r3k/bX
1szXqmyLyzizMv35WTzvjKHKjbIBtt4Yv0zX3/py9OP2Ti0Gc4On2aSTxAzUPM0fkgLym37Kdvr6
s9pYL0ww2LnkP3vIsA+6dsdJGHLBCRP9eNv0dcKKn/21PK/Sq21XZ0lihY6b/g6Vp7iE9BhUn3Xf
tJ//m6VZFiKOWkFXugf8FlIbKRFuuu8a64dqMJJCS7LcUaTuV4pk19f/dOurvOZVpLqvMLl1EtWm
NXCKGqaWU7ustpH+JDOjLI8vkr+ywCmgzwMxfs4MssKE+xUaKpRdS6t0cnJITkb3bUyrjd/3DowX
ffY2eB9Eybm9o4v+f2Zw5pkwEgwZ1ETEiNF8jY0hgLdr3CGG9e4n/bSLfxc2uyxdA243mt+TQpti
G3AEFYotRJv/tpjpU54dMzfstab3uZFD9bMWPMPQF6+h09f2a3Yju4nvV5RlJ0LlkjmkjcZjmmvy
9joWD9TfzdIn6sOzdXhVlJWRQFQt4uFTkKCM1Ku7qHftPM++pWa6vW1u0enQWaCugrwq9CCX5rRY
SJUxnjp5emv77S8fGmojfeukn3Lj8293pfDPbYuLZ+rM4uwSDOUaFMZAe7KT4fb2f1cZ8l3bqHmM
hteENOS2tcXthHwECAOj5PTdLtenqnQpAx0MiGEGyWachhADH/LyvJBeo8IIXrqhyF9u21y65idq
sP9rcy5YklTqINcDlaUolu7GcLgv1fyYBvp3iDHrFXf5E2CvosaZsdkH9PQxRoOXfnlSahKS3cFj
Ho5fUQIRHTMajJ+JPKRfdS/0nQzhR2jKmPBRRKizRK/UmQhrj1ouSTt4qAO7FqTiWUjg8rMCxdgl
utY/oFX0Txx4472QxMD6/FjmZjECT9sksdja0PtFH3RPT+9I3bI3cSg9Jza9chPVWtht0sYs70K+
+T6OzMRukdSxu0YMX1XfSzda4Ha20CrZRsksfzOqYv/I8/NrWtTqQbfCAA688VVVavGtlxNvp+lt
dWcJ1bMQt+bP2x9t8XCf7ePMLb1RbD1tOghR5+4SzT2N4JTRc979NzOznAOyxrHQC8KUlh2H/HtY
fKirds0n8OlbLjEt9SyEmF0waMPUOU+V34G0a/PPSnu4vYzFpOZst2YhPaz7Mm4tplE7+SRBily0
a/XZte8xHeyzRQjGmJfCNAjdCw9Ssa8ol1r0wm4vYzkW/T2ps+hgmHVW9tOVO+SlaedQpNN7Y8QO
KMqIAksexYdOX6Nhur0yxuAuV9Zr4OCagb0blI+tfgqYKUzGFW9ezgj/9wPBaXdpZDT8Ehlw/AwM
hW352n6sP/ZFeAyMZyoZ8fiaGuZTk2QrfnF7Q+HpvzRbGFnciApr032VZvqrCG5HRJLdEpBuzDYI
Atz+gLf9ELqeS3s+I/k+xTbq2+Y+F39o6spgx/L1+P8chGH5y7+f9FlX8mLyQjna+97GF5+78SDk
wdYS7FxW7UE2Vk7vAlSTdIkWAUUtSYOad+b5vah1g1pMyTyRyGgOsCb0/Rca9fum2bcdNDlfCmmT
rgkr/H9c5q/d6duenbi6D2hvp9itNf1N0Yt7VfHv8sE75Zp2LEKRZ1Jmt6qx7d21csriZ2TmAHA+
QKmrrnc3ZDQppiXL0e9U/d6vEaqv/f3zzygbeY10yZ9K4aC8RPKKGy4e6bPfP4u4edq7NFM5baby
tXd3VviqW/vbnr6YVECZOtXseAzPMXJG5cd571KJjJU3sf2GlKxePKf9yvW0eH7PrMzOL08ot0qm
hyRQHsO1/eC7MNy7Q7brC0cqhs1/W9Ps9A5IIGrxBGKUhOSDJo+nJpGhT4Urwgy3t00t5oFnC5t5
QFfGmjVMganrvovC1rLyzdB9KaMnVX33iCXH98zSzBeMYizCPMcXiuBYCg9hvo3iFRPL7vzXF2a3
b5P7atpW8GoE/qHlvvKENRDrUtxDbIN2BaPaBijqy1ig55ZZ+iMprGJ9KowjxTfBs2wj3iqUzgbr
i/b+Wj5UgX8Nztldq1pzu8Hk2dMaJz/7HL0NlbcWWCd3mudF5zZmd2KnyUIimbhbPJT2WL5WhVOF
e3/YqdpG9t4glMuTf/j/7BsVvH8RIc5tzw6W5hphVLVs6CRdo6W2Ko2bJlgBQi1eHSZgdKaYEfqg
53v52TrJHMWsgWe4A8ioqJ4tBM9u/nkcvw3Dq6vueWjp4WOzFr4Xr45zuzOHjH2rIktHsKKKzFMQ
oOYQecXWrfzvRVD+Gi35sw/XbZzmT0n5L5AXuM7Zomf3JbqbVq+WnIaw1GwZLRCr+dQ2nxv9pJtH
5LYHyNYsa82bpq28cqYzq7PbskqLQTMzIuXQ9fz9JQ9LT42O7mitpCDLH/VPT4OxfwauZqHLD/w6
oTLNExbAujwkewHtBkH8HZfjoeZxBl2dZviPpCr3sSe93I6bSxcCEF9EzUC+SdSnLz0qEi2TK58z
M/TZlmw1DDaN9Y8GxUcePoCbXTmjS7cc04ATAYcFS+mcwzsIR2+sW+bZjEa3wy7fakjvuLH44hnm
6fbKlm6Ec1OzDyi4rWGUggFPmrjxtKe2t6ktoh4RvB8AiX9qpHMyIhLXMiteX+elkk/lALoXKhrm
0pqAyLKLnJmYnT/BDxp/knV0CrSnjWmECJLBmt6oXQzyP6UXbL20OgixUdiRXG3DrlyVypkC2NV5
oIg0yefCQDjvJ1ZJHP8PaV/WY6fOdP2LkDCDgVtgDz2n5yQ3qNNJwMxgzPTr30X0nSe0N9+2Tp+b
oyNF6to25XK5atVaqdGA0DCe7kwKhl7AkNNLQNzHee8BwJhOb2kfeu2uVF0dW7fhgpb7x7J0PgYM
z3G3QZas51Zo5dW+s1UY5D9nTFod5gIdjHcT0B+d1GaHIY4sbQIqqWfzve1q/gABG1cjIYnL5550
YZZ1YNMFAy2jIcmb3tcF3VUNNMCbURHlN84Ihi4tIAQ9QMlPkmUMtAGjtLyMa+tax2wJbXZaBhkI
1cTWxgFZmsMAXRMIoIF06uPRR3IQpVAQA5oBMzJueu26Oy19Hbrbevp2/ihuBBlYglQACB0o4FFy
HmhWacxnWMp660fXZ1cRY4Fwo0eEiAu8ZP0qdsLzJrc2cW1SchpSpzzNY3Aup6CooN+hAuZPuDLh
r+ftbFwTH5YmbWKRkyFzlqX1/BLs5n7VHRNNEaNVNqTTz0crcQqdpBi0fOpcdGMd9GJVUnLbRpDC
AP0HcnwZBFI1bgEibvCjGPn8Lmpv17rxRSxeP7Ndf60sUWb1BjV6KzeHAuRLXfrQaLjuZgwpksfz
RoylwiKfZogHghMRnfUFMvDRSlRanIJdElpoc8JArzHEYFOrMJQ4Dab5xppB+5Ua9dCChDb7Ng+9
9iPn0VU/obud6/ND1kxagLnNNHCylkGUvBc0B0mpV94mVpc89G7KrwbqZoq0f+tAUvShFooaTIrK
l6MWTTod4woUNYPmu/XtoO2p9hDHB73692QgC+3xX1PS5dg45QBJb0xr2rFzidlyqJfz0Caq8s3m
igA8QGHeQPtB7j6YYDDKSAIQujPS2bcZ/o+SyfbtaBkhB60oVbVKt0LNAnX4x6LkYBYIOmLPQg9n
nkEtHDt+ASUxT292MfmRxEmQ6/rhvLdtHRzg9tAjBYG4fdKB0KNh1uFvJd6Dkwg8i7t+obVoJvbO
v+9WAg6MTuVCw4nhgWW3V4cnGj3M+gwgVpkMavoJxshjnt91RSV83QEJeOn6XfT7/Oq24iiymgWB
DO3PE8xNWTnDwvWSBSYoRhvzsut/lsNbHj/9NzNSiFvGbURpYFheI8h97bd8GlDRjEJtVom/bswC
QXdnGYkAPArDQPIps0dMqzQOBglAtYVRM9DgcLSWZ9+qb0pQSqa7Bto/+d6jz7GLW0oFltxylyVJ
XAiWgYeSOVtNZ26HrEemMfTA8924GvhTFHff1qkDvhV88VAZA1RKCn+Y+ue2m4FJIeLar5F2AS/H
SzD+oOZtvkbzy/lPt2nNwPg1rrdFJ0vyyqrjVWPoSH/L6Hvn+on3HBFMVxVhoSn8f2vrUBQB5gUo
syVP++j/A9MyJ/JgKe2Oefe7aEMiVJiRLX8HQQoIfDHTAvJjqYbQkgE5UVtD5BliN5i7rVAYy+ne
KC7O79qSf8hXFGYWAE8BdNsBQP3jWlAZwxBzDjdw5j1jt4P37T/9fbneEnc5w7A11pFVh8iCjCqm
BM9b2PwaGBbAhAnIlU84Q8tUaKBYAbFBa9Ad0FC+66BPFCmsbO7Tyop0UUXop0F+YEnMs2fd+NkY
z+dXsfm9F4VWcI8sX0LyKS8ue4dMqGyg9wgeQUPrbpKh6q5ZV+ARoLcqwKnK3rLedQzv4mhoRoKp
BA1P0ms82BozEKo2zea3gf8ubHcLdYzkXRTS3Zy62LUuEvtR5HsHV3xXqJQhtupCCyvNP3b+/Ptq
NVY0jV4FKSyMInsvZZ/deWa9b6BQ5VTJZZVavguujqGHEkCUHM5/uM2wszItHdQUtwNPGxCDpA07
FKCaFFCL86vhK8FrOKtUfd1NP3SQwuBZhGKJfGuUUG3riYUXeOW2ue+y92HyVC3RzSX9kdYFUBND
RstXXe8m4Slkw8HqaqcaDevYo4CflPfcqyCKoyUXU1l+Pb+JW6vChOAy9YZRbExxfrQ4F7Zm1Ut/
NAb3WJgWsF0MXFX0UVmR1uUYiVEIHVS/lZi+dWyK/cFQucPWuVqvZPn31d5lbADjnK5VIJbE7JfV
x90Xu+NNGEFAMDDKUigwT1t55tqedOu1rcvnLEVRchbOHehmfNuZ74ahwRM3R1WWUN8zueIdqLIp
xUJSAe9p5mBpdvP8qW7bF2+p99bRIdLBgm2DE7WIvd15D1kihXxPrdcpRZLE05b6IE64lpVfmOOz
NOxachz6qxhynsUORMDnDW4uEncvGmGoFeB2+fghiacNncEBJmvm+pKL69z8CQznjv6a8vGYuffn
rW0FSvCQ/mNNviYrs/HoGJVIjUr2PA2ZP1lG5+uVSgdcsSqZytI0x4J6CS5Lr232jlV9B33zDete
ymy47ScW0pQqPpxqZdJDaOY0cvuFDQrPfehcFV/aLtvriUryRGVGuj+raYy8YlEgi7PIN9M96JT8
zP5vPuFIYQoSq0XC9QWmqcfsyGdKgrbCtDl6fuOtoUMOdiTJbZ0DN37ePTYvuLV/LMtfhxWnx3wu
8FcBJKxvW+2eMPBythj+zLxkb835Nz1xv2bjXY6U4bxp1cZKAS3GSAdU5eGZRl+90GHSc99JuBXW
psE+UXdYL1KKZXOaUrLgvgINGoLZT+blfhXtG5DzmqqrYDNMr87bck5W+ykGr2GNi6cJywuA2F6L
lNxblV5iqrvYn9/AbVN4K4NeYRnHlFaV6VHpDG6TBsyhR6P7FjMDg0xBMaqGujcMgYBqURYE6wdQ
5pKhBjjHEZbAfFWR9467N3E0+lY+pb7FlYXqbWOLJB+aRaeTup1baxp0lnHvQEUu8aIj8QriY4gK
AryTaVwDBCh8tyqeKoEe+1yBn6qfvBEKDdaLiPP82JYi97skvcsKmymOy8ZFj534++OWH7/6uqSZ
57iKkNx64B7Lze92fHH+m24cCowYLXoumHUFFl6KNno2TLa2dHjHeIwOpWZPgUHRFdQS1Yzo8tGk
e++DJSnkkLFMxLhYAveXH5uPTpqGRR2HqZh9j8+KV47KmhRmambEPOFIZkXxaDQPnF3x0fOr/nbi
im7j5ida7aD0iWprRGEwWt5T2ttk/KTDy/kvtHHRGSheggoJ/RqcCHklQ5pBwxGhuoq8mxJNvjbl
gdXz3ZBrd4DHBrlhKm6HrSANDrhFqAOTmRhPlp4Cdmr3NE7Qqk3NIrooEbX2loi/Fnpy0RJS+lnP
jIB17kvfmdc1BBn259e89fXW9qWr1kSZs6M2ckE8lgOzB4El6D20WzbtnGF33tTW51vGIRdKODy8
5epRNzCvYh3AJzrrw9xqL1w9V2zn1hlbm5C+4ETLXGdJm2Hiw70kuY0LaHianH/NTgHZotVCJD9s
XFK0UB5H1agdQCb64vBLw71Jy12sEnPZ2jLYIqiJooh5oh0zGBUEzhNU1cEM6z1MCfQBsimOH85/
mK1dW1uRLrbSMMuclQMUVEx6NFFVzO32oh9qRaBQmZGzY9FkjrPwwVZC++XN/QWFGgHwQem/zz4w
vgYaYtREdAi/Sk5QR1Wct9kAOwn1R53dVBZ47mL99fyubUWLtRnJC6KoAXZkEdqh0NTMizRo45fa
dnbCOUzdLtYVq1p2Rw7q4Mg00eUFFyDK2h/vp6TkMcjTsHu98O1+8FNUgGn7052gLlVPPq2Phavw
8y3vc1z0lnFeFwSUFJucudedPxJdXLyJ6DsGI8/v4NaS1n9fij1RZ1kQTcSceMugaPNa2N86YvlF
8R2MftDuy0rFDfynZSPvIZaB+jKaVIhCkgeKXEwpSiEMxdG9ACN4xdugcL+Wzk1NIaCbvWDINEzj
697RrpK8D4sSPREQtB4QUvY1tHWFfdtFv5rsclLJ+i7ecuannVSj9InFBeJjEBWY+hQtkF+AJKUQ
WzDASQOuRUW6s3UYV1vxB7WxSneicexauqBCwcd7NYJtYOTeXRLnijO/vaxFl8zFxQrM90evLXMj
g5z4vIBPLwfrS6dfACtkjIoAtuWo6Mv+z4p0FN2MgoNIQ//XNqIvpughX+f9e0QOFKb+mpCO36zX
nQa+ZDyCSzAjeimGdMZDCx03jIICxF51+/NnY/P7AEqBZuDSvpInnxur0L1OB+aw85I3DZPVpZO9
xsqRj63rH+Ap9HTwccB1Lp2IyLRjlL5xBOP06BESRDPw3D9cC/rBg+L0bbrCX1PyNKZwEhC0LAQU
9jSDimE+RhBey/qfY6Nir950B4Rm9MogToH/fnS6KW+5QTU4HYfia2n2fq2aTNv8OihzwgBoWE5I
Ya3C8qpax1oKgJVM86Kd7jzVfm2uYmVDcmoMf9cdqBixX+Ky5j86puhIbX761d+XdimdipSmFSZx
5shEH/GiGO5Nu/YTuu9UwiSqpUgJhsjIqOvLwMdQ/7S9CmODn3m9wYvROweUzT5RyCEQy0qsBhbM
BJ0QgqmVSoFsWk7CSYBeWVjWuAqYfIjAr53ifWiXd6g3F8UPp3vDXGLN3itrZxLF19ncspU5KXAS
O8sI6XH+rSkOI3JloNVyPsKoFiT5V4+eQ29GsMC1Ly7meOPdAF0QAI1KATHuAzUVlZqtFaFOv7Ct
43V6MgdOzcxwqh5DArpILzG44vepUHyjzdfUyoYcY7gx/r8B1cHSg8zYu+mRx4HVEn8wr6s8TMvD
oLC5FdYgqwKafOSbC0fnR7+YGKezqLCNTbYT1ZcY5CiQf3OUg3Nb6ebajpQsOSU0WssZHk6761Hf
I5/3rfEqc3YF1AzSXhGsN6z9WQyK2EBrY+b746rGHDUKzcaq7Pwb9R5pc+ul96MbQXjuNfv36gnY
OQJEAWRSoZckd+H7ZrAFW6KpNXwvvF+mCM97+ka0/vD3pfAzETalQH/iXV9B66k9gBfH13LVcPTG
efpgZfn3VYBwC1EgN9BhpbiCshvJoGJe+MYY8vhgLVBv/vW/LAt94I8GSxZXBp67eBGAEL9bRi26
XVm9/TcjkntnjRYNFUNNxBaoxlmHOW795hPD/quts+XJvInrblcsVAZW/y1uj1DUTKFhe34hG9fd
BxuSR8ccNVCPoyhWlSExngn/neLCSy+oZiksnXcEiJF8/C7IPupKn/F8zpPneHjI3B0ibCSeGKR5
OztszU9EciwNdRUbJHfIUaW7Ih/cIa4EcADp+FqLHaHfk7gK2fC703ZWe2AJUaxw+0D9NShdHbE2
N03LkJoko0au3aobgppN9JCkGJs//9k2wuuHtUlZSt55XtF32EzduDdxrzdsZ7IL8Iko7GwGvNUe
SjFi1kFOTW3Y4ZjIaMAK5Ik9BkRDM75kztHwFCFp4zL8sCwpWDhJ0kakR97tOT+8/LdZ7f/Ttsm9
wWaGxLDXLl2nDHxEta9hYglAbKEqUCm2Te4NGlrjeXwpmYLFBviznxoADUkx78kchQWIiorOUjSv
Fb7nGB9Pl6ibpBQMN9PY3OTiyzjfsOn9/OZtwezWX0cu1RNvasdehzP0mIiY+l2DuYTS2EWE+UAS
ErwoOguF9cCqX7PiG7cUmZlqiVIAYSZYIZLFF910BqgwcEUV6raiuLMdD/93hh05aGSsHnmCL9fb
PxZKdu4EjXbBRBMas8IZVeuRwgWZY0ryJXVJ7CCj18y8zrpf5z/Z5nlCURYTSBCKPYHXmXlCotYY
84A42TX32jtDOBfnTWxu2MqE9FWshGc1zVD11Qd2pXdxftHqUMO04vG7Jyg8fVKx7W3GvpVF6ROB
iySbQU+B3kDvhI4bB+UYzHhrxJ9JJFZ2pO9jV7mpGQOOlKhiP0mPU30nVCI/mz5gWBigsCyAI+Ra
Im0i3BgjbBDn2ai/6xbYihQlmu3t+mtCigxFPWTgAUZ7KG/v+xSTNpct3md5pII6bca81VKkTMJj
mR1Xy9MsHr6n3pPbTscos4EesEoonDlgZshUz9tt3/u7NMn3zNFjVCzh3LTzfRJfCQz8W0XAispv
hOLlqVqe5A16npl6r8GWnr+P5A2STD2/nn6CbdLnTEXNqzImXe8udKOZU6P9Neu/DLAWdJeOiCBt
sGMMwGbFHa9ykOXHrDL0ygLaXItx6Y5jixsxqHUgTNowNj+TM6NfZi9kWZhPlBZVOW00myWQaTSP
fDt5HYzQrcNPRKOVDWktC6wkdQrEhkm8af3vuH3aJRjzOJ63snlqV1akNMWMiggkXGBQS3BDNCiC
O3p60JilWMzivlJtBSWb/22YTIgba3XS2w42zK4TvJqqUDkvtlUZ+GBCesdUUQJWMw4sGJ/oxSxe
MX8TDHwMKOg3jRLCYuO7HuePTmQq1rbpdKu1SVEJxHoz10CZESSRfsOK4YBRs9oHcfjFqKlGVjZf
HitbcmQiuVmIHLaq+c5Cn8hs7q10xOzfwaTfukX4C0wy/8lDrOXTrs5UNPEcetk4wEVsYNyPuaiH
DmwnhkIRlhSuKHcS6mqca0xTQgwArshMcUXMGBh6rvB4lStK0S9PgTMBuSa20P46Tj8EPZzfr+Vc
nnN1KTYA2abFNFv8MP8959eZ9suKn81iDsA+7UWVwvlU1qTzazVofeZLzW0cHufM7/hlU1111l3P
TT9WwekU3ndSfNMS+EGGkEQ6AtxCCnrPQ1eFHCQ/FhDczkumehyqTrUtneq26cfWwsgDqJ70IIof
SbWL69wn6XEUYUGPYLUEL/L5L6hwRFs60HZnO3odwUPMLsYcGDpCdf6Qa879eTOKuCHPLFNrirpu
MRPpT6WG1/wjsMFOqnDH/88O2pCgxli7gdmij+eXNVM2DAWSGQCob1PRBJbd3cTg6bahq+dG9MeU
0N2kc1+fVGCNbef8a1o6alHT6znkFHD3p2PxUEHfsjI4ASiY25cd94pbomvZIRNCZXhzayHNjs6N
u+gdSKciQ3naYa6bBvPUBTNEnnMRHw2zPrDY/EzUsr3lVQLOfPRSP24vZyUQ5Avt8+jtm+LB0q5G
XWFiM2KtTEj+mLtgZQQNM7roefsylxhtL1RUo5sbtjIh3Su62ZRkIFhFVjHEDbyFC4CpfZRVP3Ob
rAxJtwl0Ea2cGihponbg8y4c23dmK1x+c7+gUw0pXbCLn0xDtG5bkXjkWUCGVxui2Lb5eP7kbpcP
VhYWx1/diWxwwAyxkA9r3S9ijaHWjmHZ/Orzpyxp93pqhslMdpUX4akNRaic79U+vhmlVr9B8vGl
WdBAAgLPe7Pfoe+yK4sJoDyVSvZyXZ1cZ3/N/JlmXi21MdhILB1RqmP9vnBd0I+yO0DWwrH8pedC
8em2uCSQ3vzv2/0BeKzMuQaU9zSKt0lXRhi+HrifuvNBs79T4YadU+xA8BY63pQGadVDPthV/YDN
bXUwSLNwD2EEUjoJZHJ1IA1w2EhkBSXHSG7rU8C3+93gPPeImOyqYM8MA9n8odd8bMTUKQpgm1u+
+gnSGTGbeuwBAEKGgklr2vhuqwcN0CLgO+GqyrJqudLtwCfMMrYxoFRNlB1Ji63WolswhhzPn5ht
M8C44f5ZWB3kKEm7ubM4PuvcJDvQxegdVIlUsWXz3APb+Y8RKU664KbIywpGDHO6HC3zxTXn3fl1
bMVJsF+APR1sKpDtkw5dCgQFIM5oNNlJ/ehV5kMHNGULtwA/9CciJdi0IcTgIIwBzvQxxozQltYE
ZmoCTKkNB2/CCHyFefXQYoOKE3JrVRCOoib6c0vxZnHI1aGztZKaUwlT5fDKNH9kuwkjQnP06/zm
bTgBoG2ouwJqhhtYniCL26LAHDWe5ISJEKhKhq5WpHrQbqwFRjCIDgyYDZIS6fw2CatSHUz9wcgv
rPzbXAWi3dNGESY2XA3KzpD2cgBzxWiaZKWfyxSPPswBRXaY6gfdfTq/VVurWP99KQQg+6Tge05w
TeZRDow8exzT/hqI8vTC0AsVcH3TGuoYkPygEOaRO9ytplkoaERQ7dRvKufaK34y9mCBcu38ojbi
GgUo2LNBrUT0EyiSmPSyZzwtAm3+okXBVN0O0fdI+Fr08glDLtgOUJmBnq/MVmjMvBAjw8xDp6PW
GV+UOdh7u1BbaIL3501tbt3KlBRzBo8xTJMDNWZq3z0bziDqsC2HQIMEzXlLW4k85iDh3ATz3wAM
SwEhq4yW6CNg+A0aWKOOMYYHYTxC68LvZ4gC7vvJZ5bCz7cynQ9Gl/WvQkNeMUy6QQgZb6HBBUNJ
94rZg2lve0MPadxJO9QafQTap/CLxr3UZ5M9ukWPmFhRZ8f7LA4Vu7DcFFI+AgYNgGShC71wWkg3
yUgZmmqzKALrd5d/5SBATYrnaXpK6tfO3aVG6ff6IXU+47trs9J3Btolcu0BOO1In0IDzUlodxxc
Tg4LwjK10k+EyrU5Kb40Uz54Woeh1H6Z5hp0v6h5iBq0aje3juTajhRnWF5aDiNdAeDEQWsBet1F
002pBe14iCF5Arq3Vr+keJfW9Xvk7nLzfv4esQuS/zj/WbeuhvXvkHw7FdBpxc0AUcZsAu9FTX9G
U26BCrlXQVG2VwwxUMhcuqe6hVlFaJkyzMx5buRjDjw7DvHO8G6M+ef5JSkMyQ3astVa6CHDUSvy
fe4wY47B3/F1JHdRr7C0UZahSJpd3UEmfjp3pE3C7mabolvAf0zgWkaDpEiwiyjLCEyfWyRoPhWM
kDIYID8gy7yTdAxbQYcWXaACQumTb5XXqf0VUajvr/JuP0AMkt+0kSKH3Kgm4NAv3HzgWkMCIeVe
jeuI0TCwoZp3B7YEKCYG3hQy60hALWmqal2bHgkOS6DIQRxyIu+F6hbXmQvEsWNxP+n8BVk0TSqY
6eaaLMvwIMuDG1EGshaOXXSzhsF2EPj6tnFEXS020YZBTMfzuxVP531y01NW5pafs4rmnt1iZBRI
nCA1fmsgJUAXZg7jXgeuxPXHIqxVwKyt9xyFuM2ikAYejpOJKwOaL1aV4f7QCudHWdOd7eSH3u58
3gw/6hIIfFQOrWw+Aqy6d4vy32P3wAYIIh266KecMOf1WcabokTKMU0WuYlnx8Pg0AJmMUYXSnyd
1qkkEbYSgrVFKaISQHqhm5EjvlQxZJTfjPKbM4S0fjz/JZc/c3INUhz25Q4EV9ASfVZf0vKmUUuX
ke0+ue6Gt35QtFo3PWX19yVPqTkY2kH3hY2r3HxvzOZjLlL61Qa8+0YXRnSRpKMRFII3F5DOyr6d
Xx3dXJ4DSTAoteGryRmc2Wez1S73QY9zd0jnnF6NvMLkr07iyylKp3fD4tmha0UX1KVBg7IG5avo
mu6ooQno84HdM+bdpSJqfJa5AGaVDvVjTr5WZWsExBudoDably4brMvOnBsfzF/Z42gmLAT/Q/wc
e9wMgfuc0EQUzrXVd1pINbb0lIbiUJao8ZAseqLzND8LmkY7MjBgLNK6C0TSd1einPkFEUYGmUIB
SJ0ntDaczBwjMPEEYMlQVldeizDddpA+L3Jq7xjm59BS1DRoxqUOdImtyGuONWntp3YpBTC8z0OM
iWVvmtFbgdvpjybo50NR82lPsvirPiTNAf0oFdx+8yrDhYnHO16+J8S+XqkXhqBFEdhedxXl76gW
Xtpuf4TyeVigeqz4+BuubWEICkBRcEye4G09MH7k03JmU/OX2146+k0zH6kqD9iK7+BKIR70lahz
QrRVDQVhXgEHp/zBjTHed/BU2dVWcLegb44pAm9xZDlnHC1bQwuhCLKa+Wn7KLwLywsS6xAPt9Yn
ikYQi11KEniNgCldStRZSUZGPbBs4OX4hXL4jfO9L/OnWXzDgMTx/CeyNpe2UCsto1buCR8jt9pY
pMME5oFuIQCm140AnrP08jRwHe8XeQKoAKLJpjaOIHgCNzDTun3hTN7eZrm910BTE4LHtfWNyNTv
aC801Po0Hc8YUGEWcd9eNGV5V6RNurdSAAd6tFahwDZPft+CgAZZfzmz+kA0w9y1MU12utXNQNG0
ZgA26BcOPexrK2mxE93ohiAUbAIxOfpe6zjF/Fn9NuilAzbspPkB8PC8H8Z4BhHZlPjjhIGP87tF
lg8tB2t4AdhxUDAA76eU3ZaohyEVzArQUDjpvq8rP/XS6xSvFkJeqz69aXMRNDp7bedoD4j7hW18
Pf8Ttrwd7RCCnoiJRpBcFakLnnftzOCKdjMBmJMnIYLF5OfuoAjdW56xtiTdfxA3BGHyLBbireu6
PDblbqQ1yBXDZrhy+e/PLMuEw0NeCcUL6YQRI6odviTzRtOGWnNvmoeYfALYhHLSXyPSW8woTJ5O
M4zM1VNnu7uqB6l+/HZ+JVshdm1E2jbGmVU7jQUjVlzuoCX61NAi33HwegzDM2rN581t+8PfNUke
WQ80ZraO7LbkubgWIjJ2TkoMEDmNsSJT2TaF+QkHpBCYhF8yjVWmYmJZ/VD2mJiwjp75vSx89zOi
Nhih8zAZ5JrLIKKUDVXeqBkjhY2pLxOfWJfcdK6rVgXJ2crtMIJog5Ic6frJyB74LZ2E1gPuwfrJ
GgLmQrDxxsjvz3+brdwHU2d4DrsU6qMyNtWegZaJuhksJP3sR4RA5V4Vvjfi0dqC9PVpO0CvsQVt
5oCBIBJ3x0FVN9pcA6a0sFeYoDt5q3lxo6ViseCyl6S6pUpY2danQHPmHwN/imUrrwJQs6qsFrPZ
vREm1WVp7WLtPQPF8Se+xcqM9MwFIzMHrwNK1gl7tkBpWihdd3MhKLr+oaQAzZ8UXSo+GBEt4Lo0
qv0WVcMx1m6MSgsFyZ/PL2bTlAdmVpAJeqjESqdETC7L8gkP6FK/bfBgzizwoNTXllK/Y/Prrwwt
d8Tq41SM9zkIOLJgbvMd5d9aTfU63wqXqAP8bylSUDGqPIUwkofyQ3apdZGvL9fp6Pf1O//MHbMy
JT9FIt71XjpBcMnq37xiundKd6+Z1dO//zYoR6Gsu4wEIof7uGX2XKJqPht5ABUNb0dmzOLojSDH
xgKDQjM0Kojrn2qxlJMAF4ESDgrkiJlyWB5JxxrUJfIgF0mxXzQCjqDSuPX62NB9NJsWcuI0Jjsc
4uTWa3h9Z2pmfzD0ppp8RHtzn4OZ/W6qeoJh7NK61NJIu2xdcGDhbW/3vlU5gADHPP3Zllx/6JoZ
2OY5f6UiZ5duyVr0TlP3EmoMzWWfeL/caDb8ig7WFSVgSBZa4V6QtGmOepyMLxUEZ3wtnaIh0PEQ
RJ895z7SKrHL9OYuGbtsN2h9cYFFPZlDxg9OOtJ78GqKu7xrUubrMUQ5hau9z3zAOxLqMjtWe7/T
LDdTv8+ASJmZV6LME3V3Fi/TFqlShxc8yadjEmc/BFKNxEd74wkDw65f2qICnssuVdOGG9clvsui
c2+D+RBjrR8dgXLWDyJhZYDaa1neJACg5+D+PO9ty/GQPz7YESD0ha9vnfAmNz21unICL1pDDqR4
GtxD5bxa9CJmDzHIxDWqlEk5XRYIweAW6C5h3P2EBaeYJqInrV0FGf+hWS9Nc1FGN1MJDnS0T5+N
yXfnL8jqY/YGTAHTbopIAaJR/QApVfS8knvpCML1dhSXvNFLv47EFTdUgiknQRZl2CVdRHNi4c/9
01BZxT6n8yApbuIdRuNo17AbTdfDIn2bVAS3JzF2sQOuYdR9IVyAh/lHP0k0CLQLFx1CpxreIzyd
OhME8efd5CTK/rEB9wCsyT2tTvbc6CKLpWBdMMl756HHw5PQTqYL7ri+QydFWnL6TlrsAbC1MPaC
PFV+pXhk6i03R0wCXBgyIb8bXLy9nR5BaEqrFhBlhkmn5uiO79ZsHEvEoPPr3dxTdOnwAZfWoRwT
Ra51bkbACVKD3LQS5Nqq2cN5E2TLhoPmna6jLHpa3SgmzrLOs/ESc670ZRINrOUmxguOPEHp6irC
G9jeFQj/DfkxVle0Ppz/AZv2IYCLdsGi8yc34Se9MaLUBhVQUzJgDs19BrGD8yZOogs+I1iqIRaE
4vkppxFFu5BwTrJAmLczdNym+J2ku2F47ayQTXtDdUOfPDlhD214FCRBnrMok3w8CpAAn5MIpPYB
yStIT3SI3K6f5u6uHyGRWKG1EyscZeNggDXHgp+YQP4hlfpoEUxv9TB1mDMQwgl4HwX5iANPXEDA
i32b6BfnN3QjpkDeD2gGXNbwTBl1omXTELEcINiy8cK6eHJ6e9fMe6NSFH03fANvJ4y5g1JpIRKW
lpWIHgJeuACCtvWqKxRN7Gubls/nF7N1AkCSjgsOyu3kVKun6SodWtlgNUJPy3eNCAWRSzt95OUB
JPejF2j8KiqCguyasgeX8fXEFYNxyzI+3H7LCK0BaKj3R4FDZqCHIlfeg6gPoJ3B9t1UBCyrLicn
UpjZ+mp4KeJZCjpA9wRVQXicVoUDtoAumQyMtbYidEbv1XDG/MqZwUH4iX11kTu44O13cO6knDiu
rDEFZ3wWTDaam3dV/Utox8j7EiX31H4AuV0FnWYa3dnzZVf4tPyE8yxgW9sDIAZvPsl5ICzvFjMx
gZoWZaDTvTbr4fkVbpxzF72/BZSHXAKk7h9PXckxq+JEAFuB5iYFB3pboFlm1jde4T1aenxLB+dt
EnqnWNjWd8TkNWxChwjSFtK+9lXJxyID7oKiNd2R27GzglG8WbYqqmz55cqQ3DEeRNkMrNeBWGqi
sE36h9qxg56yT0QTD4TawKp5CNRy69ZyOFgMFhQ/ntD5lSu86KYCS34IspiXfi5Up21z+1bmjI9f
zTOzodML5Jpisr64EfF7R/zsQQmds1yR422GlvXSJA9p9K5MJ+i5BqQyKowmeKY/AM35pa0dN+zt
MT8koroRhX2Frm8cmhNJ/SRGKCpi+1ljRnfRV4VKZ9RcHESKN9AiBtrAsBAPHBle5+jV1BUFkLpR
OdyPKY1CL+nvhM0dzGsUIP8aQJWYzqbnx5F7H4vqV2rxxh/z4QqauC50Nt2bMqNZmPTu79I076yp
zPe23oIDtxdJgEhLIBaE0kRpRhh6m8x3USbvQIvbmM0o7lEbKy5qG+MhRBByRGtbAE+il0jjOLkm
TtqB4a7Qgm42+gBbFV1olnczoIobnD/AG/fLh42Q6gLeoOtttWh6eTRFoQP6p1M1Klj0TjvOCIF4
20DqZpH1AUDho79RwirdiUFNbM+GB/nFSvczsOpmYNMTZRuk0KIx28oXduJH1hA6VKVeeoqZWn4B
wId4BlDU3OU00nOz2uARpiucMpt/kmIY79PGA+smyjzo0zVlaJWFOfr64FU/5s5IbybKq6sBas6P
1InHsBuqQlFU3PJBA8+EBXxrAtws7Uqil7pdzUCsG/lucq6oOfiD9wBW+KYJKzCLKEWJt761AUK1
RcDNQuqypFCrdxCtUCjQCL615V2LPr8jVfZ03ps2Aou3tiB5E02iUa8okjDd5Ucy5zu7oaEBrFKq
T4rAsnHzfDAlXQGNPqFIFiFktvndgsBz7D1qEIX32jq4Cnbn17WRXP4fZ1/SJCmOdfuLZMaM2AI+
TzFHRm5kGZEZSExCCCTBr/+O96q7uuyVvV6WVVq4O2i499wzQN+Oh4ZWCD5sf71IkT5FIXbH7+L1
01JPeet9RNPDFG9Dr/qHDfk3N85/fNT9Ef/bSzKZIf1qdV8I9OFJCp/0qD+QgP7/3ziI+omx/tAX
ICz0L2vBJRzvaoKQyjZjlgPf/rm269Es0a3n7B/KoL9d6Ci3wBO6q9D/ypKUvGuiYAGQVo+XdN5a
zAMwOp9UixSQ3Btu0z/6zvztQ/y3T/zLQ/QCST3NNNxIIQbaKj59L4BdcvdP/Ke/XRcx4GY0yOjI
/4oM8QnpLLrDuoj8lyyCVXGbW3tqIYsz/4QO/t1D/FeOCB4juri/dlRuBQCmMSUEdw3i0vlBcMx1
2/OMm0veKLlV1cf/e83/XeuPhCbQgu/nJWrXvywRtpBwIW2A2m7NDtqYa1z9biBCuiew1s7L68Bu
ZWBPd+6rRpvH+Lj/X74CfisG1Ajn+6+6aK7DHhZcgyxqLylYsKvVhXk/jL7qIY/SXSi/Qb9YwnNC
139Ys3//6//1sShro/9yTsOIu48XAXOLOjLwGP60GQhgcZMb+Z225BDBWQ3SfLNz8jOk9sCCf/Jn
+ru1hWvhzpQCL/u/phCekalHqvtBoPVFKc13AmqK0sXRlGfrEuVRzIP/4fzGlAvpnshPxYf+5Upa
Zkvmda76Yg1/s/nTdjfGf0X/JMf9u5oQUzT47GNdhWB73Lfvv51xYU8gBER6KvqSoz/vwVrywGwd
9iPfooIPzR9W/cqiknS7tjnp5H+4d+GAi7lnCgIA0iv/89OlxOSzS/Bg0+ir666Veu28YqBXqouU
vU9z/A8n+t//XLxByDlw0f/X5G1FpQ2qDrLq4GK41o+cb4zc9/oW1+cg2AoZFkRuo2SftkfjV4BH
/mEbhbCPw2/6a72L3CUKdghyFeG5/5+/uRuXwQgJ8DxhsrtCjsHOXSTtoVYu3jZN9DjINX522ud1
biXxdn02Q+eF9ABUqF0lwQdsWqRax7LaiNpWB0tsVsKFFTQoPzvNwSirbd0gBZ42EswTQx+Mpx/9
RId7maz7VKsUTHDW/e5BcC6DYGVvydAamq+w0aqKKkWI2kZPI0USesBvE6Ilf1OJQGtYVbOt3yEq
rIF35qYZfF1mEILlqpph3R5HIiepS+Oj67u7GF7Bb3+ZZovNGVUPupP37gbP3q+tv8l6IcqeVr80
yCm3sB0wbx3QG8MiAMk0CjG+bYiIAB9w2aP1kM6YLDKDRfsAIn/riMuFt7NVDE1w/FF3wZPfaPHU
1NmY94qyndfRt4ykS75QU1S+v62jFYiGX1i+rfXGpfgLoQqfs2kOS7gws10Id/1i9BKGh9NJsUMO
VVeGem6eM/gCIxPIBKKwqueHqg9fEruyQ+IEQ0Bl8hGPfCrqxSA/uorUzqj+beiQVs/Y7L3oLHt1
qSb4ZmlmH/HHEGr9L7863cPqIWyifA6qO8Q5v/TVFB8i3of7rArjm+1sVLbZ6l8m2J6bIm07/xUx
le1bQyjCAZMZXgNIeA8PQ4hI3qClyP6AM3sZy9EWTRPD6K9n/bWtGSRly71+EePCL0QbP29Vu9PU
buYIoRdFj8i5tAgAa2X7lTQEB3nNt3jR1Qtlw7ixnrrYrk3PM6+qHz2HDbAMgua9obOG/d69hJAa
sa2ZrbqXZpzHF9PZEcFiyCGJkoE8zy7uj0E00z8OJ1vp2+Ehs+F67OTAchWv6UcEJidM9oLqoobM
PsD4ff1yqR11kQyZO7gqTfcdG6yD058A344xt1TF2oR3G5g17PaYqQ+btMm2AakoCMnQaJGGpvB0
/yBjOuZTlV6HLh73aGt+9kHMStdRlJAYx2445fM+qGqys5Ncd4gGjbKNZWbIcamaczeoCN0Qp9s2
Sg1y2ag8NB2eNANZL4em5QPJkFckNAC6juywBSl8xluvzlgQuliIa3IZVBJM5hFZLbzxwd9LprJT
oMvAZpy9em5d+3Iy3fJTD9Fq8pQk9JftxvRXXMGymwo/20/jEBxiSCB1bkLqH9eqrvIhTuR7769k
zoUhpzpi9kF7K8ZxHkJiAf5WPDcJtIy5VMiMxxCvj85KYaS5BOLFMzQ7WGg664IhiWGjEUB+HmTy
y1GNJNs0Iptm7fpNwFBRCTbGJ7aO2aVuyUfnkugVMF6Qt5l4n82cvLU0hrUCEXOyr725eqllG/G8
7tsQmZmyLyZ61+Aac8c1Ix1uhqqptpZZD9fLzPxigNZhg/mYt5XTcKvT6KW+c2qDdhh2Sw/GBx/c
Z9xFYErTPt17cceKvsOfVGFonxVLAlh0LuRPA4O+kxFYvnlPHSgpk2N3cupAtohC9w8treRzbOD3
u3KY1PREsE3ir/Fx9jtVWGSO5cis4qVauLsRWDQ/Q9mSnWUDWxuM0/W6GbVnX1AycAyGcSLGFk55
VKN9xtS1KifldeW44k6F6XNhokA86SQ8T+0iS8xWgFoA+CkMTigwGmy2A88vLSM6RiQPmgFnQa/U
BWbt7qXOtFGbMFWn0Xi87Aw9tTDHjnPECfT7pc9uzoveqUxfMXZCzlBm3CUZ66EQXmyel4We1jAi
xwkE3I1rfYigm4k8wh7sHmX14FOozJugfUhEiDEwRjzyTTJYw3Mp0wcTrdPRb+gBKVv8a86GMw/C
98Qa5A2FSs5PnmT1yVvqoxqD4aL0GJ56yJD73D554zV9NzP2FQG1MUKSTxfipuC9fVgjD0bvhHNV
zqRvSq/pz7E/0Sqn1nR7eJn/ChhsVfImjZrCKH9S+Rqny08q+vAB+qlrWnXmvMAUqt2F9Xi0cbu8
Rry69dVgz0vMmgPyfJZ81Qo+tOHAxveIM5unzepyH2y4g46Gs7Tu09fxNXXKhz3H/WIK+KmLJTYK
a1+DcPrFRhzpxlRX31R4n5Gdj/XCq2OXtvGTSucf0yrA44u/hmG5JmuC3HmbQnUxOl4MZIx2Qstn
GA2rM2w26/qxC5fXmPf0gqtCnWOZflIQpkqNdB+vnBWBmkgLuoWLr9j0kYOlqZVpLoWX5pqy8Wol
xBxDV5dDYMOiqQwywTD/bl6rkU0wffZYuLG6WkieUnPx+kAJQDvgB2Tozn1wRiuBanAvgsjb+IFd
mhyfQiHPndNThHlmIZOW7hdXR4d4rDwF7YrlOSwHsxPPkJnYumjZupXd1nldNiwxYGFXAX9bpa32
venPROjhnLRwLwj12N/MmiZHJDmnX2RU2XbyWrOvF0SmDtEhSeShHfybMFn0pYQPEochcYNrlK6f
Y6PGlwVZAMBBM6dzRHfdo/ksTgAPgfRvDua8D7YHbIfDBW7auvXiJcexz3edcMuhNYdw8fB/UwVp
/leIid646NJNKGwKwqoMF2p4HcVQ/5oifo2XsXocYxDZ06QvmaW3NVt/xl0N4WDIQlSjlXmNIo0/
jFO6g8GKTDeguvxkZla7yaxsKbpIfHLTJ+io64CTTZ8O8R1De4uH6Sf0G+QytY591AjTKb0wjS66
9tcfTo0XX7cG5jcJumK62C3WzY153DxkwRKd2Qo3tRZABLgBZClmDcJHLsMxxNvWcZQnk6l2zRLB
kZFVKyhe1k/Zho3Jz6pZh6i0rEUD3MMjY88SUE0KdK7itRpU85vzmOQ+Y6e5a70zH3VCStjdrhas
+/6UcnDQH2mPg7IZW+SPLsuYPTcMETzo5PvNQFLvDefcHYPpW7bhw2iOKvB0brUQ/4osXfw8oM0P
mG+m2IWRvRLSXT0J++GRyuoYQmTjDFr2UK73C60OCuTsQfRSEw2XXVuJ27pOCAELut/NQrvcDRb3
fax9rIf+NFYTQp3GNqIFGtZpzzHegSoobR/RJ0pSoKcKztwwAByjqmmetEKVrgakHNXxKa5sXUpF
gx3l5197nOHpr6aCzBveu4O/Qyh4DSunOQC1Ka6yP6n1UWVEFTW/tabVG/x0LyHBvymQ6fOEaKbn
oJYPNhvFrQLACMMAdlqQpHpRJvVsPrT3iL2o5ruoCtt7MdXtTCe6Vwrfgr21tHtoGmm2Yw9ZmreE
egNdabB32Ci/oOAAndJxQk6zdHyTVUmyFfHQ4q7xYK7MpuTKolZdJV04RMpyKTXlaz4GvMWWaKZt
hAnpKyJOqjIzyfyd1pHK57VOShexCsXLugI9Ey9R3KQlS2d/l3n+l8nokVTRz9BfX0TdvLJB9rCb
IEM+d9P7OtrPqPW7vF9Wr0g7GuaqEbxIm5TksrZXREH3eaKnt8mrvmNlJtzE7fwhWZM+zFZ9dyT8
DXOYH2x2T62j7SUb+tfOwqc8TYdTCoeaQ8jiB1oLclVU/wZ0Zg/+6uNwRvH1BIpKvwf7CmTxkNk3
MrlQAMryq8O8MLFNZGuu1GbxibRmfOp6Jq/KDbjYYNAxtschrKZ3v8viy4AZ66FR4pzWMYJs9Dz2
Z6agenGGq40iDlEzGmYbruu+yeqga5HYLIChSIEO7RP6N+9RDWa3zNEnqtgHvqQ7Edpblo3vsTcc
WkajPYttupP19NJ6tXcbaPcnHe0+nJpbQrIr58IWdQ/Uakyz7apb9QjcW2xsU9sNygFSMGJ44a3N
jsL9IsfGxDrSy89WQujXjeHjLAJdtoJeF1l/+fBb6zFRBZnArZTs19Xiu8pOFn2PbF3TNfERRjPe
JWPdvKVp+rD2bIcYrB+04VW+GjlMmAx01yi19S9IfvQHRt/vkOL57y1jz9IDRJnSNX6VmBU9dTJA
v1HDKda1TVWEaedtMDx/bkQfvPSx4BpCB795qjO2S2R6s1n3NeNhwyyE0691ROXSGRZ8LKgAQIpA
O6yVMpeFN3/WAPyIOumCbzpmXu4m5WM5uXbLlijGkGII6IsLXHWMu7jxc5jvJsf+rl1KYKKUp77K
diibg+dlVUgJMovbYP0suxSdzj4h7fKpnT5pQYZrOofjwR/TLdXO3WAr8EdUTv1y4WjAhoseu943
Kk/cdPYxZH3EtvE2NXRsVzEHIBcZ0CtLwJruWGczbTf12AzltKKyhtIbs/o4Wt1yWtRaoQLyjNh6
MX8AD4Q8+5NDyxrotO9LMU9rHt6llblt06yCYN1DycgOqOh/SDzhjVjS7tXnXfS9AsmV2wbtFdn4
3F9EIeoa6hAakuE1gs/dxefNVXVoChBEuVswUbksMYKtcl/2Ls7rSJB9lpCfkye9sBA+SrwyCZbx
kIUy2RjYBCEoNuge7FiNOEAUORLniwqBQKv4xT05ldAWkJxNgg5b6OAHk/PIBkUw6ekznkbsmyaB
lisPZcfOQmAqX3jN6G94pd7irKab1Xbrd+S6cyJSfhB1H5VTEl3moctwlaXNsXVm2M6ix0hqXqeX
MUWxa4d2fa2t9nHQhfxonY+2rtbYctFPMEfnT/gNPvRjtuQ4T8VVO+8QM1yTo2bpTpMkPelsCLbS
W+Kr9QaEuMIDvYIEpqSM90VQr7tV1acafP0iZnODAiJ9Rzn4hPcI5qdoXxIZnMOUt08UJ+2hIeE9
bJxHP0hG1rHE5ZY8oamcisi105vy5QMZSfIiMbk+uiVhMPWI0mnIaaeiq1CtxY/j665B3ZxHUThB
Oyj78OQN6fqc0gbdU9rJA3HpeSDQRvUBiDwgT4ChwMADVV48/4igaT11zN04KLIlnRBkFGD6vxL3
HKdsvn8paAAKHaPe2QQaRRIcvnFzBYt9X6aa5+PI9O4+Hc552z7Hfi0OdSOfWurLQ0R4u8HrNudG
ut99N50cC9HWgIfbYmJYNo4Z6CSEj4NoSR6BQYE2PduprGIj9jQceAXL+dX7PVd8vMmKBzvSI2ul
mlX2m2lk9+Z2QElVi7S9tJlO5k2YyQv6SPYGs1K2pwFuGdcm9ZNeLUCNCUzmOZhMYRNUyQwhQQW0
VqQwo7mEMKdD0kCDAqDEowt/qH74HTX32Y0bFAQdSoGWu/VCx45ZnD5FpkZFmKIWgWQrwpEV+5/Q
3sEVi961hZbRo51RxQwENLC2ToC+eYKRJ5X02esYBtOMbhP33Ezk6U7qBySBs3VQxwEWeQWMY+Zt
HXsTAhQlEKh+vGRe+BZH/Wujo+BtngF252CYPSrSLzlrxKMKyywlL4IvbzzjImdOxxefcv3hbDe9
4IGoKEeBaN6iFZFdbIa9RGdeZr85JKt3hZEQLcIVoIDns/UrQWbS0MTyQaL8+NE3DuMK4jDHgl80
IM6lOsfEQ/C7TP/Ercn2oW9vfQx7Tj9OZcmV++798SMDXjdiJI6GakBkGcjCIMciMEnJW4Qp6TBU
0WHCwBz4nfujxYQMpZhR+TmBaDTls9EMRY+pDtMi0u0ikkfh10/Wx6t1YrrKkJFnOOCteyKE3EKW
Ml01mhkYu67HCCFAG4ciB0AiCRXN1aT9uoh4Up+nyk/esqXluc7IWzCqatuO3rDjC9Ki2oGiFkzW
NHgcO/+lhqkqDktZH+sJe89G+mkKaH9oqpAqyOpYvQcdUH/OdfUo1kxkZW1p87OtJSQHAQZWJ7yh
bTj05Ecz6vGJDDXyN3HUX21C4G67gpMMdhuBH0PP20/0mogU6ty10j4c3HiDHEsXYRVDtPTaj/K9
EgZJ7TrqYjwR2El5tp4dXFHSs0Hy5Ya2/lPrIevVCujcY8XHI5P1VRtUdaEInwIn4pKDzwc2pN6Z
GNungm1UWgnk2ND6FlJ9y9IJxfsokGRFWIIVrLtScX5pkCWd16wmGAQjAtm057sjrGvaN44tePAi
txZhNSLCFGCAeyJN5T8aGflbfxzEfoVAIs/8HsiuVdWZo4E7zJNNL46p6bT6fHxbXLT3zAotYy0e
oCPdx73/Kzbj784farDKJ8BNXvKiWCcZvKgMvZvDZVcRVzcgKXrX1zK7xlM0/wmZ/AQfQLyuovWv
AHMudarnfQ2MPKKhuGI09ycEIxUm9Aqw5HwJ0kWfQazXzz2wEoQ9U7eeBuKBsI3KPMoHJIRjfYxg
PwAJuWg91WgXuxnPuQ6wr1IHz1gUp0W2oreG8w5zXQ59i4MTZNdsJKY8G7OAYaLZq3H0JxzezqHq
rtR4P6LM7jMxgdmlJpZunHB7mdn2bcDULO/toM48Wmf0zPyrTlJwClL7xlvVqAJ6gLmMiUXZDTbA
ZJlXUsKfKAumjQvWC3f3MW3WaIz+lCY/Vh2aG07FpWiHChWrqd1GU1MfxzD7cPUKEyQ2qy+vB+Ny
nO1lHOCSFgcQhK4Iou5IvV0awJFrD9kn2JkABBtj8iRDaLRz9NtnghSqVfwtXMFHynrw4vBcHeAs
oErMrzAd8eGQLqqvYUZO6qxGcNM96GasB3hd+W4P87mLk9V3uizNLl3Rv8dxfUparJ1u7IHsq/AQ
zp54jeHebZNs2LB2zEq8dJxNxDvNE3/PJpxVSEKZHA4fi8v+pu+/Nm5EBE9zOuyi1YenR4JOEFnK
9DBA4bZviHpX/pocFkqXq8eCecnteJ/er3TIZdB557A344nDCHuTBLp9DsOxKZe2adABWbOt0owW
mpmrXsbHaqU/7Yh0K9ycVaGCCc3GXRPip4m6zQnqrylkv0C2ge7c+BZjUMCNlaxblH71snOZ97Aa
FZd9uihUVMLfeg2c0XImxLghdXBBGtB1iUHIoj0qcT/rv6del1OABdeSIDp6GDlAQzLV3yPjHvxl
FhxCgQB2Nn5PwHly3Wt6sEKTO3A6/kibZnrCZc63lFRHRQAoe5OMD9DZj5eFQaSyIKWJaoBavZFf
juDqQpnSwm5Mt1gn6G4i1qtcRTIqeGog1nf2HK1Nh0y0YT6g6cKWvXO1aMNwO7l4CQrGzQy/2yYS
zwnsTuCRqfi+WroTnCUU0BNU4iqtnkcQzfy6IUWSNdGW1KsBuAqe26D03cILnScBZx6/CNuWo5Gs
6uXUAJVVIaxFSOW+mrZSZTQjyx1kMPNYY0/hy/skNxF2WJ36AA5asMM0dJYIsaz5QWZ1gjBvG1+9
xILPFUBnt2r/CoIy/YA0O/rJuxatEm6NawpjLpSf01lB+1NmhLyvbWZPU1AFBcATGCrpNYNjxdII
5HwImsdeit6IJiWPYSoNzzYAjX4Dlu5icAY4fR+SAa0wUw+o1rrlPIRdVXpSWaSQZO/cm/gZWklv
3lcWngrm3Lb6ZMa5Ovbz/AIit9j2gIshpeHkBHD2O+1QjVo27YY+pJcoVO40pGOb66XrX2hbpRuC
YOHjmPhvINSxA/paEFqJPWXCvxjfKdAV5mmvNBVooaMgFwmLtyYA1J3E5DTqbM0pi2f4+U7VfrF1
fG2d9xopwLl9T1El1/AHA/hwDobQHjqT+NuwcogbiOLfC/DuLWMG/9QBg4NOoEeZ4kgJwCTcDjF7
551jW8LBua3FBJjUPXdgNNQoneJYFzCFHotWMPEpMDB5GSly+QSfo/3k4U71u1ZtpmR86NpgynsO
C74h5L+x1TD4z2qcrwlxD8IARktj2754GFi9u3owh6YJ9pisLD1GudwWE4KwyrYPvzzuy7Lpya9F
jNiCNcs1OKwIEzDNvmXeg4UL69ZfqMSBxdUTqlhWdGS4TKMJrrOv4ndQJBEUXDVQ6Y8Oue28nZ6C
dhreNbqJUqchQ3C99waBL/wQK/SK8K7BMVMSO1MUc3O2D4ZGPCWrfK4dsyUHdgH+rP1pcdEWC/B+
G8V2Qzk/2alJd7GqMLILaCDyYOjGW0/N9JZx/zcOXHYIk5VsRceqo79m6Q3OOVgnyYSp5cQfeuqp
99QOdNtgAPKO5ix+T+exQQlosXTD5StdRtQSOma5P1DIg6cn46PdCS1973Bmtp1u9kAkeR5n8/AD
Se4vOG2n3ZrZqfC6xRRenzymAk8kJPy5M5ErhMue/UoB2JQyKYC8vHeRulfK8yoKAw/wRzcM2ZOc
GEibHmKhZiMRvgiuZqtcVcTY8qelxxS7i+2fiCyPEshKGQfBmx1Zs0tYpTBeNf2xidzRqQGSG6Gn
XaasynWN1wgosjt5vT2BSYEVklXBxlMUCSxozo7oSXmR1f1aCl7FexgiP3lCgwMQNEXs0OWh6+QF
akS/pAotBeB19kD08OSAM01AorN1ZxOBbraJkqIREse2ce0+Q9GbJ7TyHIa9TfMrjIb5Ye4DBO0m
hMPsdqDNUgiBOUQmzHRhBt4qSJsDmK3q6UCn2F0XDKdKRLE3m4HaO9ynn6rFyE27RD9GrYeNZ3W3
iYCDFE0Wc7/ABOBoCQ6WMeiysuqBpJOljve0Su4qwB5yD5wKxV2vAQk7W/K4k6aIgjHd8T7FwduP
/d5VcXBMTPOhptDLK9rdZ0Yphv7c1UC9q/EhWlxb8il89IlxB4uKHgmmeOOM7mMZPccaVydYsdm+
kgAewe6MUKyOryurXocFVskNWdrduATwvoCl4sMsoEqcZ3fR3GYA5Ho4HQ2dywfst1Yk5oDZGthG
q2vPqCMuCC9IDmYGyS9ZQshN2/mWovV5IpArlP5o/GdU68FG0QgQQE8/ddYCGQgkL1eTPURVlxxr
xuovMD0btKUs2mIgrYuMrbiQw/4b7FMMc+l0IlCqlHEKnzzesS/uqF+I5a5q9+13QDXUOjpeMc3u
Q9i1ovRaAhXuIEs99GHTHBG04G5tFf1eWlR1sI3laJd0v1lW8puwQd3C0dLS0ezntMIcfp0TBz+O
2qCrwhWPU8DDACCgvGy1rAsPRoklJupYXRE6xFSMYkcwiyjAx/wGYLqUHE0dfiZ8w7M6WDDCDUFi
CPGfAlrNPAz7aTvIEAOsWL7BUeg0pvVYunAaNq1UEvsZdUtLxbztAvYHGFdXLglhmxQBtY9GU3/r
LI5ygRj2AgqA30Tc0wcU26N9+60baKOrzpIyYOJnu2ZNvmTLumGoGL5TxUaop/SdwO13mwZ2pgjJ
GocsB9Qsr56YQTjkVgKS86IjWOZywiwD2Yr1oOIFM4A4KJF0RIEr+D1CZSDY6Lgcdw0kELnjM9+F
aFAwJUgewnQYn8aBc3gNZr18QlxahoqyZkDjdJAbqGkhXa07evfPu4H6YC64MBrM/XVw5fFwrmAF
k08CPmaedknu99GcbBBLXN1CY9QJYEN7nWMz6XwVNLtWDf1gTsXtxoGNAthG4ohPghEznxkTFVyk
GhMUFz0DD8aagtf6roWdCcbvEBFA9c1gkNgMwIE1ZtIRTZEnghSlr24Ks72QRJZD1cZqXyUkPC0r
lRo8n5U/cdrCenYlogij5WvycbbqQCLUbIoRxxxMf4IKQ8HZiB9ywjUZWP1nTtUbyea+NFPj7XRz
lxXXaoWD4Rzv7YS2ol3E9yQFO3ToleEFhSqKz3NTNt6SbpIE6WmjNE0ekyw7aiNfvYrGuUAQxdbG
hu3WZdR5M460hA3icoGV0zuH6nPv6Mg3PFRTKfvqY8SoaiMq+9F0WDFeTacC11dYaM7fgkC+0oWl
DwB8RQ5XqmEXyHrGEE54W0yUMUnIwNnpG8xcWvaYjEgpYQpAo07qvqwHH5Z+a+IeakTQAnYym4hE
4sIyPgIHWoas6HBclIh4/ujJyFBUuGFPI9TufFpAWTEeHsaqv03WfjoPp1/CxT5Ga31UjuNOkN6R
dEgsXGkiCg+imrcVR/4ZOKz942HsdTRzhXJz7QF7oZ6muwpmJee4w8PETZfslIoJqgFc0RPV7IsN
LJqLpk340Rtxzlo/ATOb0XqzuOGIWGWbC2DReV1LurlzB4AZeJfa9Kh/mir5kBHQ4pbos3PuBwZe
9JHr0B5VU7sDtT3ow3JGzWJ7rNVkiV68KYXFVuC3pZime+hFeBeak3nAlNLFyV5Z22OEurRZ6bml
O9czPtIErTo1lbzx0dNbhllM7k/AJNmwAMVaQ/CuEeupGpndMEqV8l74Im4CQdrXwNoAjhy03a0j
meAwq9wL6I2IdU9gjEkxjCnS/yPtvHbjVrI1/EQEWMV82+ys0MqSfUPIsl3MOT/9+XouZuR2Q429
z90MYOwS2VXFtf71hzmp8cVyCnSc6AGPnk2bUTPhTyHoz43BH+aoX+Kq+pxPSM4DNjuCqfkOXO7g
WLrYZWb3pIXNDFWsuhZ1Jxd1P6obXEEeJMUWBKD4o+4x67bCpt4VJsBHn5uEVAfMDHqA5YVuBdTA
eUELUtQoO3QwSqyRdRid46Ey0b5U05AfzJZTWJZ9srRT6yNsoVFkbnjjSszxpsZMtvxL7KOYPCh9
wlqsMkAw2bIc+fIHLvg/3RzxjEwH2qChvO8T+yVBtEsRPxlLzWCa6/WMPNK8KW+yAfbNwimwVlei
eLMEZUKmJQMiVEvbY9Snr6BThTjnd+pGyF7jm2vhC9hMFgBR/w2ul703ZrAdlYEZaVn5YWNEtlRc
IKsyTFzGQ/G3carUyuxM2hQPtUfZDTYBTUf+ZWPO66Q023s9ipl5TMKzHnWk/LS8wEDTSjNeQiaw
mKwzLdR9MRVXKTEuRxjbWFfO3CHicCU+AghLu6SbVnpP25/ju7WdGIeRz4obbNUyw7O0bnqyKR1C
XOcse1m50HdK2WUA3JuuttpdkevRTVLmt+hLyzW/valtaqOAfzCmYX6wqV+/V0Vc38J1nFbkPNoU
GnTFzGWfRWEpVDr2tcJ85Q7+nbNwerWfXLNZRl4yXg9j9D5kjrZkD3zAc7vXlW3tY9WbC4S0gDwq
qnkd09YpcZ6Dbd6v4lwzl1PhkH1XTHm9SqPR5W3gby+1LL3K9WL28RIwrKVMxK2pnN7Pqiilq2OG
U2C4lQEkrUQe7CqzTb47BfSIPKuhuVmyW86zo56xkKNuLMIQTnd7FL8Yg6o3Jh0gVJw02DLorED8
aO1wX9gFwngL7SG+6lUZGwsnSDRnBSJUjssRbPu7LeJ5WRSYLpduTcMkwgrgUwTwBJzqJlYhsEgY
lx0NxxQEfidD3ZeJ15JckJr3ldDnF0cdB14B1OullcT9upzs8ZbZ1cFC9E6LDiHh5WgkTVNjluUS
EFgn5sYqohemQnm8srqm3muTOdzEbd3sotyrr8q4v5lrGx6OkjHGg80wfmeml9109ItYDOal+9M1
A2Mb9hG0u968jsba2MWOcR95RffDqafiXp+110bC7BgCT7vtLT1bTKb68KZc2w2GVr8et+smFcVj
bnTqGV9i+dRLSKD1wP0Q8ulRykp5KXZWPJqd/qzXfblpx3VU0vF4+HK8FnkIGjvVw0HoSczPXTeE
g2sRdKte6yFKQPKjhP7FcQME8caC38AspbXMALyfOpyonfXoglNVUfNi5+mdGZcHxwv3wGj3QJBI
ansGcdCU0WkmYtN1mruOITwtNR28mZcofGBqfTnlneHDxbdXIpA/Rnf+5RTFe6HBTJhdeQthJdmD
DvfXbikDSntl3GHQ1i6GvvSuYuzDs5lmhYnHXUfVc4v5/LgiyQTH90n/6ELms1IyG7bH7JflZday
N2rLb/Sp2TTBGL2yOYyVB+fhIZmZ6ne88cUYW9HTOIeksoeVUy2MPLF8mYdio6CZw7AaPxi4J9ei
x9KRzREgcB+q7C4eq/Yt5cusR3a1zGav2Fh5uE9RWh5vFAWjv4XUllUAL6FTcmgNuW5Vqa4j3etX
xeDot1oAX3awnUPIHltaacxGbLI+3TVJj3BP0+zjVDdczF2wzxJlbgvElctaz+obFU7uT29qPiBj
3BeJCG+zyJ4XpYdKXKXiMcmsblUH2kxaNTNAnIFTh89E2h9Egg47a5XpxwGDhT5N7E2fd9ozYzoo
6n0+PzItmVdTG76YAMBLvYEGNvAxOCin+YXRAadlzCHV9lH24UbONZMFgpOQ8C7sIICJYdrTfEjd
9n3Wk/swkK9M7lt/CORVodXzT9elKJ4hMS7dTjn7jA6k1V3AflMum2o+OH3mPFeaES1DL+sGWgPz
oMPEXbcMYTCASoodUla1CDr1K8gJEwqEA588cV7jOr3nVRjr0TSnLS5kT/hqjwvIbeR2Q1CGZBKH
fmdl77if5dhbGAd3qCHWCma4twDvFgdmNOYPAwdCbG2wUtZCCZRsWG9mFc78wXO0Q0UV4HJlyZcc
gmPFvKu/nwd8Y9wCHRLzSwvAr77KZezQerdMmpIQSBeDAXhB5lObw4CTTAP5Es76NSMtl0ZXOTVH
zKu5oAmBhDNRS26VJl6q2OhGCho+3xXmr0MM929wsps5mqt9ICQdX146jBtnc3qGvXQ/JM5800bt
tTLi/j4vpoMZUD6vUldv37lM9fuoUMm+rpvscSgs93Gy6P1ANfp27wVHmwiGraHPWSgPVHcQcMzI
goapyYeCGxlmdOF+s2v3l5gAhfypHWxfRR0HjoTlSdPe1JEKYcPa2pW2hrTGth+dGbI491i9MEbE
mRmk1CvizjMEAL3R3NppasE6ZEoL+cT+nUkGul089o9zGTtvhDdXPuzz8T5La3EV5NN1NhjsocYU
wa88MO9lHPU/hTPcjZGkJKaKPOY8O8O92c3EAUyYVYf0TV1Zsq1Jpl/oo1fspNMlH5UFa8gChN0J
WSLSN0XUrHVTTxaj0YtgaXQeYGwXJb8YDVUfnN0x3KVCRMvWCOP3UThLbKKNj8FOskU7q28tdJNF
rJS+FhqVxsJ0VXrgVIpVM6NGWsPMfSgCxYRrUu24C9Ma5bK03rnpoR1HUl7ptdU9mbN2p7yZ6XcW
Bdc90F/Ou0LIaimnzHddnr3pEuo0HV+w0Arx2FmTt4iryXiaYk37SSXkGksuozZZZqWHaZM60siO
fEp6CIMuQozpTwAM/SaIwv6qG0W4muqAxhRmeE6Pn1ixnxnDVTAqffZLOlQIC1F4aILoW2zIb4Fj
ZHujmTPudigYzGC5zOKSzqkqLWr0bOySJwMG/49YpzVYTfmgkmWdaRWVCpntdkI+qDMMEwrE/AUi
xQ+rLq6M2O42TdtoO57MufJix3vDJEp+C80uXqZp/qTNR/w4nudnOXPP67aiAhy1g0bHs+pC7rpi
hCsn56vjoGvhoQpw1xXA3ZEuGz10oXbdU/9884Ihv4pDLV42ccoQYezkoYKDvgiDtNuZvVkuJ20O
KD8H91dkVdV1peRezdWVYVjirhszY9cGmrOvqYa26QRuapjBeJflody7ZT9iGzjwYsm96BnZ3o65
ePa4uBbKdo99WL3NErThUx8/uyESBj1ympvJKJL1jDUjUEFZrvsBgTchN9pL38pXs+TmME2Mh1ep
pur7suy6rWXhnbuo0gJBiTvG26bJSoA9s7mtZFrf2QHlEx0jF6Tswtsg0nmi1kXDoothfrM8Pd67
Qhs3wDPfAq1qlnkPhW5OK27A3jFv4YvR77XYu8QgpMsidqxbM56HK2bDT1BrjPtpELCf28iY7/Mw
Y9gS1nciHetlbIrfelj+opV0F21vzL4qnGCrWkM7BJDlmZ0n7vU0M4ZeqDwkzmEI201URB4yx7Ff
enUzHHTIW6vqaJI3xi2GQAM0qq6l5IidgUu1v5FVdch1+TurAj6EmEAWRXPlpWA7aZJ9R6v5NtdE
I4K7OauIBOZ9l1EViwriigZ/d4doqAe9YL6BsqRYYFKmrxI32g6BSky/i5vbUYj4AJvmLZ51813v
g2LHmKVdCL1HbDJNCtoAXKapCd0H8jk4qQy88iMsBJWJbGQRRc3GGMS4GKbyyPeV2Jhh/XDklah9
UeD5ZSXwWSwx6VuvL7lJgrh6TvTgOAoMpbOf+kbsEXQHL4oceL8MnTe4t5A34IrmT2gE5bOIrHZN
Ceh8T5FTBmXbrSKdqNq44iZy6teoauXNxGt+mDN93CkW5B47Bn0l6ppv/bz3KkNfd4oBuA1YSUmk
rRQMwmnhhdOwcKvEXAVOrC0TK+mXdL/wZmigZG889yldn2jVhyzAcCtzHFa9lKhaCNRmCt20XOdm
PC0rz+k3ooaBGk7M072SjBGziStY20zoKNt7TIS7OmroNIoB+0VIao950VrfGld+NFkN1tJV7s4s
m/fZAzXEdai+FakDdS6QGCrw/Ig3aq0zsdzNGLAm8TJRw3szBrUP9yBd9pP3HnVO+kRUQ7WFfuag
WhjdmxSgaD08FAZAP7BfOcbjwSSKb5lrxWORuT+zI6avp9MhyPtq17bwsKHSdoumrvY6cOFvE7u6
Q1cxxJyrMemQmtEcJEPNOYyKKzNxeekYPd7rlsq39pSmx9sewEZTCD9l+ASaDBznaOiARiqRTTZr
wlvNBTkLjj47hxg3x7Wkv5zMOFk2ht0xrpkqBvhaxEQ7Nbt0mdX61YyGis+W2lGbWGtriHvQRWtn
Je0dzMb5RaN6DRalYH4T2t5Hb+K9JvQMgxU7uzE9V93CacqvBWLrrYOr/a8ugWK8HDUkQZk+cdn2
3kaVTrtMJTYiGQ4Pa01HqRGM9YuOdN3I0uQHPQMiy0H7FU7m9NvohOMPrd3Zi94GJ2vtaR8Mybfa
UeFSRSDPWqZQnRqSr56ZeJBHTftbCFsTvU63iLv4R697TyNdj4duAV7lwnoOKcE7BpVm8y0vgAhw
Vsiprlp9R8SN9+GIVl83RTHu8Vd4p9E+EsYoBF14vJvEDWu/U4ypqmier3NTP8xYzSyoNYMrxyID
Ihom+CWufmBW1LzDxwTtHWXRLxgej6/hnFffuxpzZc0J2ns7nuoFbMLwbp6Gx2pmUZQW2objQypR
HMF8qQLtLZYanNrC3kzNlXAhYZQ3NrvWitNiV6eVuzbsFMourBh7q0EJeLAa9dT3pnMbtvrvTBj8
Y5Hr5daObaF8s8iGWxQI5rUOKrIOjSBfMaN2fCDxx8Ew6WhkGNxYozk8ZgmEBgf593UpM3UNz2nw
6wq5V8xcY586A1MTumq8AK0ugqHX2xhUaNZbE2XvWh3BiR9hH1w5DrJ6p9WGZdCiRJkUFzG28M6q
yz1Al5lBT57yzFU6V/haMNuLh0LnOzbF+LNocBsNAYVtYYZTBomfTgZVJFNs7JQYByi6wW3Ahb7Q
vHZcdv2R2TL1Y+AnnTB3PW4uDPScXL8yp+nKQNuHcLsaf0wAVVyZmuYDqJfbxqLuyqC4PVPBAQZm
RbbpSlU+NlZebUaRYwWFKdbvuDimUVmhdR3PNjw1WOAFgzn4USbIBw6FzMbVAm0mIZmQ4u66sv0Z
FKbum/3IHDtze8C+LF3ioWJAGI5gvHFH+zV9kS+ahI4fkcKqG1KkcvDFt1kKJaafJrzQk4rklABB
UCibdWvWT6VjPkGDiXZOpOQNmN5ryeRyqwNO4AyqR9cyqLSf9dD/MKamW5nM4jaDTt2v5R6Yl0wd
VHh65mHpA37ra17xjNWlvc0wIFmViedug95yaSwH43GAlzKuNcoAxD8iWQVZ365cRA3LZrD016qn
ScoEY2pXxBbkfaFvQav02p9EqVbgwVeuoSDlVFScahp/NBrs5rq6ynT7ummCeV82Zu8bNqY2pacw
eO/HYpnJWDI8V6jYuup7koXxuhyH3zPdXCexSDcYtPpKr9UDYTYvAo7Vzq50VD1j5y0h4VRc03iK
J84Iiu5iFVAblOt2FDwn4ciXyUvHK0rtYFtjbgjQ1MSvzDp+aJ7C9Rq9MLPEMILqfcwIH8eBjSpH
bzhS2Owa0qXL5YnaaIGI5yMfTLEZMer1NXIZ9uAo7Tq1tfdZyW/zaKEDi5oPiW0DMk6F1rO2VHWo
0xHuCJ/bl7aD2kJSfPQ77mt8f6p67fju9GarTeQzNoQsPblgiTwr80BVushq0qhk8qgKmqMZG35z
bWauzhmDp05Xoc9L3uNuZMiz8CbvwcvIucPTM17WAsrqpqQwp+Ktpqs4nXBEqUq+m5DXk2/GrNQ2
nAIybfBpJycoH9ZWEPIhSTnmkAHbdVg41Jgy2cHETJ4sV//ddkAgg2u1wLn5Q6OXtzTdTHtMkkDH
5nYO4ZNk1ovSU0IqAr1fdESfIt3V0D8L71feSLlIMIJaNlN8NxjEegwl1dYAluWCVC4N4OIFZXKL
4YGJ72xrMagZCF+Go0AX3TDkVUXj3nLHCugXaf9RKeO7rcv2Pq4B/fBnyTe6Pnhr9N5qrTw7ypZW
ZUQ+CRriHYoi1Pokmp4TDQ54hOXVbhRu7mdR66wkKrCVOw9vtHd3og2Ma8mADnK7DNvvdY3bbToK
7EL7wihvEQt7sILCUf8AVXsHYEICXZWS/3y8M2JiU9DxwfZeIAItAZWavczoiTkdBpyykeEeybTr
rM2alZcKraU/ipvDLKjcckMerLQI9vCtxbjsx7bwjUy+FUZvP1cBwvEQ5uhdMY/2isz3eDUTBLmZ
VZvycKkOqtAodDdpybCBxspvtWPE7uy1O2q/p7Bl9qTNHbhLB5DLLifyYJEWrvT7YW5XkdNLTmg1
r+bYNV8Ct+63TPobnDYqJ7qhlq7uNbjZN2Ftl7QXpv496YMZnjjjg5UbdAfS5w9G2HxUVf4tzmP9
JexpWMwM4Mso9fc+L8e7VMU64wvLpAeE67at7FGMazsGF4OBLtZm47XPfF/NQxZgbMVkKL5GfTd+
N4we3VJtGcNSBBQ3c2gH/kiANi/Ae4B3hOoOq4li2U39tJu0fIRnhXxcdOSj0ERguRTryPEJBOz9
WHTltpjjm2bsoyVd4kML4vErcKfmLnea+YkvWbmFAH9Tp+j64YHqDDot0EiPyJuJoZasXXehOnrP
NIeXPLDwME/RcnJFurXByJdRgEqrcpkLa06qP+cmmmxDWUnN0D/hUm9grrRAoz4KNRBYGOvWUhlR
eNUSJs1828YyU2Nabjflk9cE9sZxM/VaKhchk9dzVCEtIJ8g9oaUGNpzo6qwaDGZWuWhUS7h3h1S
g89Uhs1oVTU/AtVhooI/H6N+2BOeRqatOZnMTXuqbdrrBuo/+hw7HZs1tKn7Ns0oSHNqHqwBJkqd
ZNoNWYZxIDt7EWTaByifu9MHeOv+aCI/CfmU3CjDgUfPx+uqbiNspYiQg9dU3MQxOzQqRrmxpFuT
CZHOWGEN6X3b6a9w5N8ipE4UOqhkicqp57dkmpA5aKmLT5DLqxfPCT2mZ6ePiesyofKoH6axZXhb
Z1cYzDkLbLfSRSdUeauMUK6HJLEfC6Oxd5UamvVgBwKpkfU6NQO4X9WpdViq8aj/dK4TJ+FfOFpc
+NTRhAeKObMepWt1hzgNqP4brriC0SSzFhcqKT8D878gmUFidbxa6KKjlXSUsbab5Gcb1BOHB0id
dqO5SgJT33ljUu0qIK1uVQUS9t9Yw7N0vK4DLCtRO8W1cjdTBYPObQy56YFvNiNDndBH6mLd51re
79DSy2unTJtdnjs3tTET/Bw6ISRBG8az13sfbulBAoaJvYK0kmzEVBEfGseM46XmPXqjuCvEQNE9
lg6/cMWgW9N+SBMCYp8b4dYW6UNqQewPeFNbq0zyFWfhIxGkk83G/BLAdNiPvJI7JB3DskeHe1A0
kyiFhMVgx0UaRqWh8EDtKz4u43tSxN5Ng/mGj1ipvHentvo2q5moRr2FjtaZdEtWV//K6gxpFPzb
7zO4wXXWdXT/fRbeDcM87+G9dMh8+1ottESvKQRmpgvu+GIGGaNkPA52HSyNjTsM0Uc2wnUw4av6
ViHja5AVYKiimH/PZpptx5qIyFg3pF+BUJAEBQb0sxhzZ3nBTuicLdR/bKhs3TnmRZw4GlU1gEI3
wEBuK8TwOOs5COpqzglq8ldvGB5bCNkDLHSHsl4ZH5NeQuZaNAFQT/GPE36PvqAcfw83UsfEW+xP
S5aIABMT29+aLxHSIKdeBI79bOTgLKK4YMB39rk/LXVih5VEPU06GgLidPY0pyWbYbzgyHl2Cewr
bRIy0CG6R++5T5Y+YN8lsRlV45u0fvpDm+ws6+7rn++c4xsq1v8ucfLCgFxHsG6WICysCa7qeh8T
u5yDjtCVUJl8vZpzabmTl4Y3DXNTixSINOv2RzyEISQ5YlpxF9mFtZj1lt7RM161WIybKdFf+hrG
p9nlv1GEV+RY4ic0zh3wy5g1j5aB8YZDgX2FhLbc/See1W6n5rWIEwikU9oPfmpNz/0sCDHFj3cR
F+UhyUDygaeTX1YmvkuJnEOWKloV4HEo7c18VYXNW4lDyHPSzdpNOXgenA14d31Vmos2VPd1aHQb
Z8IMOYSkWs/W8f8oP/CY06R58AYQ/ArOVW28KHmdMGBY6G6PQIH5/DDUwwvDNSh1AuzAQ4i6kUkD
B8Qx85dUGTejag9qHgDKibFmvDnU2m6MSA8INbmp6+y6rbRgQUd36Np23hl8pBfRnD5XpB0tXDwV
bFPbtSl5g4aaL2z6S7/fyWHnSwDz7WhNq2qDiRGazui2DFs+vfPSDKkR23T99ZaR+hmXJQ9HfeKA
bcMwTo90SDw4aku2jNCerRJko05enAEamBY9xs3vVNj+UbiWZR99Vfhm9cOg9Y96MkGF4u5hMhzf
BOJpdODiFuYFx7/jCTy1gPr8x53sZ1VDfoosRFR2T+tNluBySJlMff0KzpmWkZZBlKtwcVY1jy52
n66BZsD+oB7KHHHeKuvxzvjIkmuJwt+6FHd6YSXr+Ft8WimsgIgs6KR+TiAGYTCJvWrhZDbfI4R0
/+KhcDnWHaEzRrROXdHoR/s6FzX04vRhGA0U5il63u5p0tqV3Zq3Xy93buMSsvff5U6uUjM1qUwk
zUVp/Kqx9yvv85IJX4NJ1o/MuWh09/dyQsfjSJDHacKmNE6ejp48GhvUPrxCwpqEX4Tjwp32LdIe
2DkDjmGLlOkzzFRqTiAne0D7eaMfyxt9j9fDP334P/+a04e3qBEHOEQUHk8NxhEl5n9JhbwyQ1wb
bEL5+C/WI02WUCfb5uFPbgn0LJaWJehbB/2maaGKgz5q6n4S7xBv8u6C//gZJ1wezwH1wo8b4+FT
F8fW7lWQ5GBiwEzAKcMmEo+9tbC53L1DlBCvd2fbG2W5F64mcfwV/zz9x4VtTMhN6Oq0k38elwSt
AyJhSh9hvkuoVbCDYzdaQlbkRq7eqG4qvMV6gChIYcwBc1+zgqev3/XfNcKff8PJbxvRtdo4BOCK
gqvFmNw3xm9xqUj4O5LdZRFwHYGts+H8ZXJbwVfTjwWP39Q/MKDBrR61UHWfRYcYMm+1dJM3ePpf
P9jf3px/rnk8Yp/uIqUwJMEMBWVYjp2QvJUTUKyilg5qSTfXLl0TKFj26cvX6x6v7L9+1P8962kO
0tHZLQcVIJgGUfI4NJsssH9EOIxNxu9/vhKU6GM0JxXrX3axiutjjmmYCVhTPubJDhmugOiZ/y+W
EdyyNj7otnl6F5XYTlh5SaGaa/QQLEdfBCkHqfs/vtKFLj4tdLIVHR7S7WKuGaeIlya2mm2aLPvq
O5Z7MCf+fw91UrcKw0TIWfAwVf8cwsT0tG1b7WztwhE/twmFa9tY7ApSKU4trjm6SKR1klJk/aFP
9y3816a818TO6u978eYZF8rxc5vv03rGyQe4d20nyxKGkzaj0tra9tLyw/IWP7V//vqkDp1DWOxA
qEt/Hi4jq8IS6y08SYdog6TpZUiNO0n4rNs6F87xGdNXoX9e62RbeNEkRJryNYideTnDQx5wZgoB
QZOCQY0jwLKokfEbHJH9N+7ajad/87Ti2A6auvV30iCbH7nmSAE1N0Ae5iYONrWFGhDy4Nev9fgo
p3cHDYOJ/Tg5uNapA35CtlfWU6whrABAkubLXHUXLo2zd/HnNU7uxWzilu4d1pCKoVK50SqE1o8S
6wB1DS0zQKeVXaj6z+1KCdlfWhL1JP/jz92C2rcZMUvhShwighSstWq8VTRa2zqTFz7m5z5n2Mca
Fo6qhnBO3+CY5rDyNWrPWhnNpuuxRIZX1EKV6bPl1z/WubPtMGbEiVl4f+ezRDV6M7NEDxTWjE+r
CqcnkgbG3r7V0ux3xBAKqeybW3UXrq5zm4SigbJIeAbF4YltrNGiDaOpa0C912P9I75UfZ17hSQj
m6ZOGLNwT3M1j5T4XiN3249TEaxtiNj7MWslxFY63a9foTi7FmgLYSVSQv8/uYYNs84DJp6Nj2oN
1sNbRQamhkLzA+FPnvnt8GGaJNHdmhDKIMo2Et786sLfcGZ38t3hD3AMghKlOKk28zkbbNelUMAO
7SM2vs8aHoUm1FY6ZthnhkRGmI7IZfd18a0NFFJ5suQdazcTqFkqb/P133P2zyGiiZfPZMY7fSWt
6TBomTgsYW7t7PSHlRgYYVmLcNYuPPnxpJ/cNkL/tNLxL/lUIZU9QodU8EOrym4XkT7/lHA2pshc
pQ5otJwAuIPD/+/pTl52242YROCrQtMSHxOqAecLsCu4dc73MgovuEof/2tfPeHJXafQvOQVzb6f
6PceRrdIczHE28ocHeqlevPMsYRHQEo6A0wSLU7jYtzcTirhksTmVdaubNOncm4u3DjntoZhA5ZK
0gjBM05OPtYAIeznBN+fsDIfUNnKHTVwcZW0wzc7Sy4FdJx7ewa+1HiCE1hETt+f+8NOmJhI1wM5
YXQW6W9BkyHUeggtDCejC/viXBMmCMAV3AN8nf5KgYrqtJkZlhdkypnXzOkw2XmC0rVSqlg3Q4Mg
vbvR9eTa1ZAli+DCnXrmHqI30U3SAsCgndND15gwz2uSX2AhA/NgmN0/4k5w4bY7d94wD+CbYeOz
TiP05/usw9AxmJEm+HwUfmtu2pAql2q3xoDiOqk2X5+0c90lu+R/y51s/loXNaAVKs2irv1W+HO6
NnDzrBDQ+oWFXCFZVYPPUeiq+1Buv1793Fa1HAEwA0BD2vTJxV5nZmrXlUaUhWz2LlYJniqv7OpH
WPz+Fwu5ACVQk6Tz1/igdyFWDl2GWAozyTagX/9pNbgulxd+vHPH2/q0zsnbJIiV+Qix2b6I8ruk
qq8T8fHPnwSEUurSpqA2rZPt4eLdhjRq4uI3HypyMNEvz8rPdO9CNXtur39e5+RJpPQmJ4yZqqWi
XUltfGjGb1g/XwLozu0A9rnHWfYIqTxtfcreTfVekNRuBq+VcwcoHdm/+kvQwrmHQftrHwswJDH6
yT4b5JBpQI7cui4OU4gZPdihXXMpAObcw3jH6pUd4JD9cHLzijGLyxBShD/a1cc016tMm/ZEnC/6
xv7+z7eBR33neZ579Dk/3QYdrO+g14pjhk6ZYSnQbLXxKQR2+3qdc30V963LWwOB0iko/7yOyM6o
s9zimeYjT8tLfou0W0ZM3kd9jPDsH1f98D446WYcCxxFiIHCverrv+G41U6+z2x3YdoOuIIHlPHn
nxAHoaEibUj9oPwlnRUxU8Gwyxi7yfKb5srV16ud2St8zEiO9gwui78OGIqveXQTIEQcL+Cavoat
gwHCpZr2+Pv89UyfVjk5XiKRcy9LyKiR+9bWj+3sFy5OnfhphhisfP1EZ7YlT2RzzRo6uNppZgc+
4CqNW8yYCqzLrSlAbdTDC9x7zaW8jDPXHyvxNSGgAyzjNHI277t0GjzOmSublYHryCTbC9PKsw9D
Da7T+dJqnwJniZ0NvQvv1EeOi5fQ22zoPuLeRTlc2Plnd51rGGAXDrjZafRRW9QEm+mQGVN8AQfy
zfSClO4CFy27/45P2lVbThcqtzNxI0LqtIouLxAQ7TTrAwK8xIGESKwe/++HWDX1wbCiYFnO1QAT
HxmIi4f2Ls/yfTSPkL8T7EGW2HrnixQh2kbOkOQq28q3/2IHffq75J8ncKw1zHIIikCc/NsJMZkl
Rw9nkwXo29cLnTt8eNLYurCP2Uz6STGJAIB0VrfOfNW0L7JprvHIeLGj7gLUcG4ZAAaLgHEwI+O0
RBa1aaKAJ+O20SGS/UDLBOYsLxy7c0f88yInL81Ieq1yj9NbohRgpu0R6mJ1DQNs6RCe8PV7O7cW
wRHsU6op++/PQd2EzVgc4WQsrMr2nTnMo2PgdxAWW3OSFwLczr2+4+eaKoRZ6V8XCikajT2U8JAD
s19Y5R6lECEHF2r9c3eJRVF4zNWEd396/tSERZFRTplfQKj3nQGL1FFc+IqeexDa52NbL4mwPQWt
e3vAR67D6x7j3oe0gYNqJYSBtBcazLPnmnRx0+LKMrhTTr7WOSTncJg5P26rfR+cEpEOarJIp66G
bJbF15b8ZXYoxHJq0k6t6rJboZpa1nAfv94o556Y8RUoCtU2X/OTvyQx0ckKhTCilngKOEcZbbJw
6wsb5NwlTetiwfmwCHk9rbdQkyrZZkS8GHrrp/E3N1+3U7ZIL8Vvn4MpwYUEmmYw67/RtWpCETlO
mCDM+qvtrMoWtuZvvX9CcwLz63dS7YV5ATw/9wY/L3nct5/wkNDEH0CXeGlWA54wdZY2/qyqYGUU
2u+vf6tzh/rzSse/5NNKXIaNKExQSok7b6Ftk+C9J1RW8+XFUfKlhzr+oJ+WSu0yxC8d0x6ED9G2
0FOTlqwdbojUMS5c8ee+q5+f6mQHDng5R7gwU/HnzB6WQXDXJ4fZpqGO9zjyfP0Kz1wiBrDrMcHZ
w33CO1lMd8IsT8qWIJnpCmtG0HLjwoE6s9UNRpYkibvH79VpyePECrdgHahKRVgvi9avkvH/SDuv
5biRYE0/ESIKHrjtRjt6iqRI6QYhC+89nn4/TOweNUFsI6RzOxopu1AuK/M3p1xW0fpZs7JcmCQM
0mX2LveWrGmzC0XPJNp7lJG3fZG8BKn21lTKrkpWauNLhxUNDDzWQPKTYc2fZL6PbplaNwisGN73
0T+Ntn+S4K5U3Temycn96luLasukTkeXtAB4gPtp0D5GCJtcnr2Fb3v+S+Z9KqGkyPLXgHIqvKLd
4VCAtzbGPU2WlUBTWjHLxglki//8EkEAzXaaB+NxSAqWSdKheCoj/uBfDSFeO+NtFexqjFUKVPX/
YXAYmWOQKNsfreXSDOhyY3OrWeoXiHoyZ3FsIhjy6XKYhUWj8RS1uUqJ8+HxJOo8TFTfq7YcVPDf
vqjDPWIwfx+DLcYOU1TAL/NdhuKBF7ZuSHZaJiDxi01ceju1XkkIlkYyFQp0MM0WPY3ZGdX2ZaHa
U8u8g1ERitrJldvYf7o8lIUDg2rEZDmsGLxh5k2oQS4rDa3DgjdFckwT71iiq3c5xPI4/oSYXSBR
g6S2Ekrp1gan4SityDeDQANy6LTD5UhL+4eziYqEohocf7OHc59LZa4KWuVWsa+Ku0bVN1WPd1G9
UhddONK18zizgwmPMqscRmBPqIjvjUj6HES4VARwEr10j/DEwSi8f1hy5jQyLn+0heagGLzevLgy
EjBkjb0X/ngCFo/NTrpyWcmLn/AszmyyaDgh1pkzWVl6XSlAfR566dYXN4n2IxgddfxqBq9Kcort
V8vCg28r93dg6f9hGhWyVEy9bINa+vvLuStHJEcwjwF26GKECySy9nn+xg8iX+tWLhXYp2T4/8Wy
Z9AAHa6YCccT5h82dJG5R1d4G8k3vY3R240/HNJhh+uPJq/sicXPfBZ2tlJd8mboZz0cuPoGQKsB
66++0/t/WadnUWbrVGqNKmwijTp35e8yqJaq+jMwFJT2YT4E2jaxvf3lqVsqr7/7nur7uYO6D2Fd
43uKeMTP4jQNyzhGhtMqJ5BbXVQ5bQVJbI/fj4sc+0r4xe+q8vCgw8NOmWcnIZKYITJIdGnLonxV
pEZ99pSiAeBb9N+yRORfIGugSFvZ3/0+bqChhw9ZCC3TjLkFW7l5tP3QfNB8CwxfWIYrxZyl6iLY
8j+/b7a9wsTFlY6aBzfH98h3hHikSrvJzWfL+C7EVuV9Ccu+HO8j81/Wwlnk6ZQ+y3irWjWxFOLL
KMXnULqucZ3JSrJsMP23bhz9w2V/Ps5pns6iAWa2hc4NtlXg84GL2cIMrIa92qz1c6azYJ7JTA8v
at2AKKjBvQ/EYsso5oIAV7UeF94K4QgDaj7WSsWbSV1FUX8q8UrGOCXRH2JSW/wPhgpxfRYzHNFh
ZmxTcQrgCx6qvfxdQcZQGpEp1oqVI3lxSZ9Fm21iCxA6uDy13EaAw2t0qXPZ3Pn4sQQre3fpngZt
+T/Dmm3dQZWDdpRaqBfNC5x8rEID7x9Ks9p5jNn61+XKw1WN9yvccoGlLoizDUJWWPauLMDFdXE2
mNlyj4U/CSOQPJn0LOMHy/2toI6D7F734CdPqK2tnDyLawLCO7U8ipkkO+/XYYbSfJPBvN4W/W3j
33b1fWWhOvXoDd8vH3GLgSxBmQGvbwQuZwMLWlPtBmxPkBi8A66EuEFFyS3+huXKypCW1gPVKNC/
Ks+8D/BUT4VJX3csvDzWX2Ot2nnquKuyaOVMXAszJVtnR4WOXwiWWBCybemx8tyvYf3NRM3t77/a
+Vjm04NujRgGrvgmuW40Z0RlF5NaCWG4ldFMC3h+NvCKtEkoOP9A78xGIzVI4OcQsRMk5z7himIh
yxA2/5AhnUeZHa+lq/JwKENI7FbyauV1e1QCeJFd6oaPhoZ/5+WvtzxFfwY1rcmzKYpaNaZdBiK7
0XwZmnfz0/SlxlFG89flQEu79nxcs7UAtYhub8exPblhRmoDwhXLr0Qqfw0SVFrFgvEOTX+of1+O
uzbA2fKo9VKL+0ZkWzN/bDQsbcqTB7X+cpClg5wSw9SR5fUA3+r9VwwSZIu5TcByxJ9k/1WSNnXn
aJ27EmZ5LH/CzI7YEs+eKooBpVjwMBoZvyP5MCgvl8eydAohmGlOqBvKTPNrV+60WrgJ50+S/zJb
BxnnvP6ketR7Vxgmix/tLJDy/qNZ5LBW4srsJ9yV/BvAKJtGuvK9cuW+WPxqhjp1fimdqXOEZIuP
OV47nN/42yDflDppkJ9at1k5HhbDWCpAAwviEQJt74cz+C0zg1ggRaRD0T/m3iQjt1ZpWTqDeCKa
FA2E0D8AS0M1kVphdYgbxrh6lvanQbWf/n7+eZrRZFU0ajlz8hRS8gFy9j3Tgrklem5mfGyl33AY
jPD5cqSlI+Es0pw8NdqNWTb0erY9LhrDI9BSSJtvKG16eBmifhUVK/tnsR54HnGW3gFWw/NFIlNu
u1eEqglXOU2VkThXn/VGPpl42+YYBNHrQtEqekMiGtui+gaqyNoVvFTv185/y2z5p2PRFKVg9EX8
QzK/6PpeabEFg62JM3dz8PVNb3+6/MGXtjZ1VcDW1BksaCnvl6hR9QnWsmROWo1Ien+Um5+l9ojn
MLf/P0SySd5RpQZmOj9EuCnTJrTI3WsdyS4frHq4pwl2tOK9B5vicrDFTXEWbPYlh1wUke62gMjd
aIvGd+2twdQXOJWwGUjKgF3Z2ILOz5DCtHpVs2GaBBltrfhV0nwkvfGHHsLHIXjKpUjd2iodRN3e
NH5201nKNjN1ZzA5dsbJ9KVDKpZtWwdOYZpbd3y9/A0WDlMqRxPMjnm1YV68n9o0R1koNMZq26b3
VC9bGXJldq2jsXo5zsK31umW0jHlSxgfqJVh4numNHD9JKXNw8xyPGWN/zD91FmeRQVWs4Ar/LdY
ZymJ0bbCbCycp93xi4+EhHCU6u3yKBZDKICBQOIAJplPJyY5cpfV+N+NhUCKqfxSh8mVMJKV5Gpp
UiDxUH0FaC1/vBIkyxpx5+XlAPNAmK+yFdIAc0SzcpMuDucszvQ7zpI4NVSR9kb5AKzKVZ1emd/G
/nD5g/2X3H6YlLMQs0npgwTp7EyGZ4NG2IvnteK+yHBNx2E7R85aIDdrxVftmIz4k2i+Y2ZQbimA
/PByRb9tdfF5qITiw/JDMVaJg6e2q7iJEaJE9yhN74Yy75+wnbpHt0Kg2NF6T2FbN29AtpKV4vtS
YRBSy59pmaWEbaerTW2PxTZQmx2ejbtRCk9y0u6NorxFwfuk4GKBW4Hjq8Mh6rESu/wxl/bQWXx7
dgthZzeqWhKyh9KfCtLu6lpZfulumWCwisYeIsOa56NlZepm4pLyuOpbrjoGIqpol4z+69h8b4uX
FL0NdaWKrSyO6izm9OdnizCx8kIrsNTdotq1EdJvyFHUNAy4bdVeSsbTIIZdW+qbSJdOqPxhGYeQ
dR1gzYHomdnfxXnrSFq7a/Lgs9VIW1hfe9H6+xChnjy1tyNqaJfnYWF7UuGBTA28HBzBvBid5GqV
VApNb9089PoNtgt6se3Kvz+ZaSaZFsV9lSLWvPNXDo2qRRIeX5W2z41bWbz48Z3drHz+pSl/F2a2
qOLKcjO9wMBRE801cPId1pSnXJgHVDHvIqW48ppwj5LiVevZK0WzpanHhZB8kZYuzdwPTbO6plCR
KqDyjL1p00q4HoefpMEJvdW0evNrA6eAZ+SQ3f6pkH8GCOzmI1prt0O4r8sjcmcYXbj6rkbQN9zj
jPoP80yTjWQEyXuUQd6vTLXEBs7rObt8nMCRlE5ZaJn3nNnmW9dKa336pVUlg6ufcDh0KeflIhRb
3NJGimeLwS58xNJDvUu1MIbLzIemV6rnvx8cVVK6/fD0KObMDuasjhXf1lD5UG13U5ew5rMvQfPU
pCt32cL2BmNDaXdiDFkfcDBU94vISsJ6ix7TRu4/2dHKu2Ppu50HmF1iOjZxqZjkSuiEmf3e1+/z
6GoIvlz+XNPnmN1joGugq5h0kXVW7Pu1gHQye6SP8Gcpbo3uVgcnMlkiGGgQJ3+fbYOcJgwse5Oa
wKzi4VndoHYG1qJN17WbJO5PYogn2X6kUpCLGcXKEbCQBZgyFDmURxkZk/V+aEGPrF6dNflWy6GP
/cLFTFfX0r+Fz0cEQI1TMZTe9SyGFGAMjWUF1YeqPtQoRyGStQ30eDO0T5EX7i5P1sKSmMbDZlKm
XHBOVHM7I8EqrWFJSLuu+JaND1rpxKsF3mnOZ2viXZjZRHWjj098Thg6TI6U40j1065w1ED2sHqK
89/i70VQwOFCdZMNzNGwVZ0dSHY96mOFO882R1PCH3e2WO2WTW+e+ZhAMGhC/U8IZY58AfgdmWht
geGZErWHyYnKO5j9j0D7Wbb3bXWF9L+eHeL86+UpW1ogioGMBWRNOjfz068ohMDay4Y7r0YbX1Ux
OPjZ+C8VdrKIt16OtXTnQT5DDmDqEokPj5Fek1QLbwkGKbdXrh6cCjxvjLjeNwqdG/xjqvQh9BP4
0j8uR144DEnpFV5zZFgCTNZ8q/nSmDQZE6jExxDHaztL9pdDLH3I8xCzRSlKyc67mmukNpWHtEGe
CZ70DcYuX1sNC1Z1WLkkl04PXimMB1w95/BsZ8vYhie4kFZ4DB6L+DsCJJm9MqSlDvL0EvqfGLN1
n9oQSE0zpQ2l3ynIXysorpkxjZuTyHYgA7caAvLKZwXFuDI6IUV0+ZOuDXF2w+Btr3tjXLPPzXyf
4YOF+q7bFSuA7KVD63yQs7XhjbDcvZIontiNrnvbQFz8rdvdyu2yEGZiK+tscXphH0QqXA1x9Q7Z
960b8La0boIu2qrlg4Wr9uWvthRIZy/bYK8gNc1PElQRMf1CGnGLzPRV0dX7JIxuk7b8LKf9yrZa
CgX4Buwa1I6PwhtlH2pjNqBREWXI1xe7vgi+tql7Mxqt/w+josigIdqoA1ybN3pdLEpN1FKoPdaH
8D/9WhyzIidTopVHxsLlQteQtB+FFE3W5/mZKJoMQJFVbjNxG7DsfROz+/2kEY5FNiRrLNYuz9fC
Kmf/AsWDhob41Rwp5WIM3eiCjawiaY9IB4qH+C7rK+f8QhSblHOq7lFFQTnm/Qlo6J1lBzEVFDXG
AA9vsOQ+bA1/q6qDuzKghZOQlIaWG6QAuEzztmidogNvykxVBdakMEr4Mcey2tvaEyDKlVgLK5BC
Isx4+h/kiHM2hZ7jEYulYob66i70biz5KdOPXvF6eYqWDsJ3Yabb++ytjKPZEHkeYTDrckSJ72Do
XutGeN/hGpvk8T5UH+Cx7wd1dAb/Wei/I5ziVn7E0nflu01P0qmQNz/xOyMMZEmhQGl648NQ4tSQ
WD9Ue9za5lfcDnAMDfdxTm5HWv6pDps70xYHYb6I2HWyor/yPHufR97fn2v2+a/S3n8ae5CozU0b
M3IF3njqtq+861Avdqzqvz8DbJ5OCi9/YeoQQN6HanjkBNDwqdD6Le1I/6Rj52wk3w0p2V3+1ku7
hRchnSEyFfHhDK092UtrHHR5dZw6/6qpD1m4vxxiaeXSX4Vews+eXjjvB2O6QYDH6tTSt+6z+KjW
v1UZ0cbQXlk2U94xSywRDIWpaXKVy6YxW7qpaeFAKpsIB7IcXnsF4IVi5rell49IHed3Mjjng1cn
vy8Pbyksj2k4GLyoUASYDS+QA8Rusb7CQ5bGiLzT5U9BdV+QLDRXFgazl6MtzRfeT9b0SKQyNG/1
q1oq+bjtltsw6HYY/B0Ds96pRrpSOPnvAfP+Y/KpAGsjvcpKpDEzmzQs/7RSBeQR9RJ2EThH38v6
rwBz2tG7weHGkl899yUNj4p4UihSgX9SnsLioXy8PN6Pi4ffMbEcadWQzc6PAtHy5SUJor7sN47w
TnEZgOZ1hn6FTPPxyHkfZ7a5q6SvvbCBoa/j91P+aEtcRe+RmrNxwL48oo8zSJUCuiNzaE8Kt7N3
PiapItQxfdm2HGhYfe8tudp0cXC6HGbpw9mokhtTb/njxi4pIwcoWSOUFLVbZTxU8ZVcqLCQ1mD9
S+OxJ/3zqbtMOjF92bMbIx0rnNlqLNqxlFH9b4O49vRfl8fyMVOhXkXzaILwKx9bSEKD+2bqLEbZ
GpB0Hx+wPkBbGVdGa7xxY+k1gxZd4uBxOezHnf0+7PSJz0ZmGnEu4zYAUZS7UMpPoen4+hG3vk3l
fVfGH5ejLX5HAE+oHUOkUeZ5CxJAo15OK1CkaETfteoppRf61zGmxTclsbToP7R9kACQXJiKMTLT
X8byU9dux7WPtrCRcCmSJyw8HLyPp31k5FWbEgKnbyX/LMwbs3kxsc2SVhKihUWhUnnhQW9SUvqQ
52VxhGWRhV5REZxSoCDag6XuM7y7zQ36QJZYYaQtLAamQJ5gn+jifci/EAtpY6n3S/w0Om9vjgYa
le5YbJohuE8T3X9SYq99DhAoP/71nLGv6JgwVEjf846gLhmiizp0elP7oLi/Te/WD9bkUBbWHk1k
DgqNI5/yz+y01yQzsCsVboGp4VUJUQbLMCdPqhUgysKZRBiwSIJcgJtydlToRexJUjEVJ2T2b7eR
rfsxx0Fj7WG4PJw/caa5PNu4QYGGfmcFALKl20J9rc1rdY2gON0Hs/vxfCjGDMKfB16vComhTLah
+rAxx7VC2cog5kAF/FvUWguhS3kpugWhi0B9jiG8t1IUWChVKdNTHXUhXeYVOJ97t/DwaUmDbCu6
rWW90qgX2cMwvvG2wtGORzyNsTUm9eJCOIs5u21j1y5icPLAPUrD8ZN7u7pTWg3vvJW9s4COeD+4
6SOfrQRNjZLUCIA3yEGYXGNtAPq3yF5Db8QAVgXrp8R598XskvLYDrL1ICrN+iZ5ugZdQfwKAqGh
/WGZmwrH7yfZt4crCWL4MRrV7Krq9arYjEUgHS7v+IWjhhlRLcEbmWe5Ofs6RqIoUj6wfMfs0fVv
E15hXYzT0KFOd36+vxxscSpgOsooIZBXztPXKqkDReAaDnkT0pf7Sdj4TjXXrbSSjyy8LJmKs0DT
DzmbCsxQsO5tKKEgAsjL8rqIrzANkhtUVbJN151G02nkXV81OHaeULa4PMzF/QpABh0XY5I4mW6T
s+jYXsm4FVDgsxvVweNyG6zlQQsXHwSaKTVHwuVj3SavAHSOGQB9tXs1MwTO2pcY25IiwdvF+fvB
nIeavXRkkGmFZBMqyeqjFZZXZhKtLIuF25XXDB1o2hs65bzZjVCNfaEFGcCN3sN3zsAB4lSC3LGH
E0beo3xlGGsLcXGvQoaloMLa/1ge8kQ/xhjaAA3wZbBtrw3uBY2vOGFo77viB4pT2I+zOvp8G1n1
ba0OKPh3Yl9bUN8fY788BZF6hf3UvRCSk682Y5aWENL1SGao9JQ/JE9WMegKbzz0jcxvXXPfZr8u
z+rSgU+Gi2zdxO/8oJfRN15UeQaz2oThdyPydiItbhO9WNmIi+v0LMxs8ZR5allVjhCfgRGPKe+k
eN+B+CikrbtayVk6yc6HNFtFheVZpWSiqCIBsJFgXtm0WprkS2Y+Wr9a21/Z5AtnGX7mMGQBT1DR
NGabfMi9wYuKaZMXOyPaDM0RGYZNBXz8r2eK97ewOJt5fn7okukp3muWjwa4BqFMG7AGzWzp1uzX
tAkWNuG7OLMjs3Sbrswt4sT2fWPuanieIdZUSCbJ8rUZHsd25dm/FnCWoHm2r1SyOnLr4+caBk4Z
0nGhyvgtKG7t/Le7Jj+yIDqK1vrZl5xlalpZFomOozwaHaX+3IdpduUOADNxyRQAyOX8QQ6EhP1q
bLz2WfMD0tgnCcctR4Si2tWh3vzyxj4+JJEcvFye5IXt/u6nzRZTh1m3XMiTnYqKnaXx2I0rfa3F
j61C/kden90+T7wGnrX5gBXfdpDKWwNSL6oNTsot3Jf159L4EZf5PpdX6hwLXFu+OGUBVdU4asW8
99/hNAjUFrpy1mDRq1xlHY66Pz3/Wx1hYIqr594OnkXVbXiw4dbG7tkFwI21lcxs8eue/YzZ120Q
Yeq9HD/PKsu/qap/aFXl8+UJXEDTvRuqNsvRpUoEMIh4OeWShzFM+DPUoxs7VI7NEH3VWvFlwCo8
q9yTj/ccOkLby/EXwEfv4886EXUkJNF0CExmipbv9N7HPKpXSioV8ee+qGCkZ6p6ELmNl26Wl06R
GNdFX/B+7dM3bICvMXLluFS8L8Ivx1OrhcEOAewS5ffxbVLHnqwpcUPIO2y+IztxujI0Vp4HS0cq
xQh0QCEQgBSbnQhZG0mykimkh4jn9I4qeK7R1su8L5c/1uJknQeanQRpYta52/VYbKQGva+ovs2a
UAcCI17rMSl2TZ88R250XVTtpm4BLjdCWSPL/Newmb3qqBv/Ge1sVQalrKaDBAxdrk1UMAr5sy/8
X0GiN3vfkn6aFOV3elU/R2AycQ9qbltt+JzopbVPOvutL/LxLbOk6FEP5PRa6eLkvu6HF7mSfYzS
i9KhGphNFpGYgIvMEte5PXTXCX9v58WjfW0F7Y88TsZdrwzPQYJUZ9env31cr0mERmRI6vAY1SLa
AydrdorccUDoSX205ba9NtrYexjq4DfYjpyJUhNqxPXveohXKiELecr5R5pvK5/qSGGxTreJZz0H
CgQcpYHAaQpX7C8viuXFR8uAwgu1iTl6T5Fl7geLjCst/F3vf6aQT2vogEfj/y7ObO3R0JUQcfLK
rZDzqzIdtW0vMUVZHKq7VMT22hk8bfyPy+zPuGbLTCtoxdcN4zKSO7V4TqXrBgtp2zGKI1ifUj7E
1i5qD/+bQVKDef8Cwg0ylyq5wXndUrt7QCviprf6nzSHvmFatfJFl6oKIG1k5Ep4cnHOz84Neq1G
5ilgS0P0lIZrQ8JOVXXC6z6apCWHetetwXynSfrwUc8iziYRB660rQURi+hoVnTNHF96M/wdqvDp
GpZocWGexZpNYJ23Vii75NCDbW2Gblc0YhPVpz5ca8+tBDJnV0iStl2aKrBVdBcPJzqePTeC2h/j
NSXaBZEARM7/DMmcPQtoBP1ffW7d2lTlNUaIPA6wKG8kgLIb2y03itjn4TV2pnZzurw0p8VwYerm
j806BpJvm7z8ovgqjp69yaB5xxtOGld23lLWcT7I6c/PqgDCj0bRqP+9aj/hd4+S9f8ywHR2ngVQ
C0nJ/ISF0dJnyRRlY6zBG5aHQNJIbmF9VNPTOjsJNEwat0GS7tPKunaHNZrL/2ct/Ikx+0xybLdG
O0na6FbvhMqLXYqt6JNd6CYPtlpu9IjCBmTQfhMq4oCV5TYuVhPVxUOSojcYVaC98G3ef8rS7do8
aEmHS9F+thGO7OPhTmoILEeHwcblF1mPvvxqYyK86Q19ZU0uHifQDKeGNVCcOW0J9oLdqrgVbgs1
2pta/iPWlFtJT34og074kDeJspJrUXBf2ghnQafj4Gz5BGrbha5HMa4063A3SN0pcCfmVC7LrCZY
iJje+reGmvS7EE/OT1XW3Y9lWzwriX2XWk3JQ8XWnTbrsSS2g09p6Hk/kyLQnV43h6csLPsRo5G0
afGFHKtPAtfll7525XATxqr3KS6r9uCX0ZWrQKLqAdpuqqLN94WcWsc+LX7jl/Jk+1J3sOvqe+Da
w0atCusbpt7hib+DOaebV+ZGsuPHqoyFjal0pJOnIqv22Ca6/WiPQ/25cTF9z7qw+RZWJCx+1qo/
fTND+KFLm3yXByTDJMrScagqrFfDZs8PzzeJFnpbXBahvwyGvfV68RQMLnLjjTuAJ9D5P7z2c+qq
uBGj+pVtrLjBZjEXoWM1rf3YWmbmpHjc7/S6pmHt9qj8pfqtGRTPeV2/iM7H/zo6CX9C/w3DXdNF
O6P0YnC33UsXYNFu1cWdFfj9qUzs3AknPhGseB/He8qXhVGWB72J/EMANKarbanZ6G3xxRhb99aP
i3E7GqaTT0ZAyGMjRYZBy5QNet8xx/oeNZr23bZr43PVGD+6lt3lum5wizmtnGz1nrRPxfjm0dAH
BP38zju5VftZKOwMGE4JmVH+PbfdqUk04grgquOd0Rc3YeQ+AZ58KKkkOLUnkhe1H/pDpsXlVeqV
6TEsrWaTWGZwXylMbO0l5qGuYlSMM3noNkhCyLvETe99s1MOuaybD5Vhl1/LSsk2iDR8xexWdYbS
zB8MszW+VHEtbfqwzW4k/v6xDQYTFf+m2seJI7FTixT7z00rW83eAy9y5yoIY45dc4qUcvKCr8cb
LdPGK7ONy3u6ftFd42sa064E3EBd4fS+9iqk+pC0vY4xeh28dcVkBG/H4lEzk+pIouNf5zmvlNis
f1ZN8iOKIwsxzlR7SJMeJI2Z0m3blpV0SoYK504AEPa+biXZkdh8R0PtgRY1ereZPMQ3WVO9FLZc
bZXeb+8lMzRPqWS6L0WtF04QDMFrFiX2TldHyUEsJgCtJJRtF2nmIUyK4SD0+rGuEvfG1pNj1OZo
7wB+k3/0hurtwhDZycLlCRgoQeMUtu9uW1M5makVHwyMsVOwoKr3y280a+fyuHgLWxEckLa2fvOG
rBDHDC37xq1q3hBZRKdCEdd9MFA9HKhJyVlpHRvfNr6Mdqs4qciLveU39VFPtR+Vnhsbtw+lba/p
3lZr+47nsF1sLbdNjknY5Yeq08drKUt8bRP69a9acdOvRam/dMJ0d107Xg953H2uawuV8tGt9i05
2G8pyeDoS3m/KbwE8QTf4utbIlQPqVpJO4iqT13TFo6UesGmpvV0TJDpS52yqKOnArzOvg3GB0yq
8Y1tygddsjIOPn+ixXWD8kiJLzvICmKJ9TDaW6WT0Q6XEUU382K8dtPJX1T1/U0Dlt2RWym6mzy0
/dzX9iIrFKfRsY7S7OhK0rXJB7zsEG5KP+H/26M0qqgHVw+HfddL+a7OZfvNTLCrtaTefkwr5SWV
je/0EIJNXnifLH98MPv4H9qxdBH0yXWGRrM2h6prFgbycSLKrSweau3W751iWLlrFhJLOhXc0dCO
TGyuZrer2Uat5uNQv+3Dfm9p+kuu2jdZhOKk+HvY8SQliOQ23kIKfvOzHNaLe65yG4CUnXanyNuG
Q4bsioe00N+/cFAfmEg0FNGnrOH97WkEOvzFlvZAErWOal8rjenI+X7AU+5yvrrw8aY2uZiI1yQH
83epHgX/V+dHq27S4mhnu0TctWvNy+Uo/9XqILaA5X8/nLCV/FgrWQVd7xjq0yDtVcSK1dfLY1nI
vW2aDQhZ8VhjVLOFoPuSXYwtJV9yCtBWW2H/GqrjMHKj0va5HGspsSQYjjJiKp5/YDd7gWjkdEKX
+tUpj3ZVObCHHYw1B64sUV514qVRduQkubZSbMU062NuBa2FyTLRDmHWZstQCYM4MpoBSVxZx+u+
y+tbOyFxqDy7iTYYMEU0nULr2eCmnozbQ/4bZju49Q4bUdjhEUXU8Ejh/0Y3I+Oxac0rty5o12SV
HO9Ly0W+xVdkp/bx+xNdkOGcEFxnIV0ziZJQ7Gn9rpfDcOOpMK3Vrgo3AWYCsCKzcdN48LAVBc5+
KHU3RhQMn0m+fMcuB33r5RbO9wANGle2d32UVDurUlBTH8RXzU/9u9zuf0d93m6bwMYPa/T6Byu1
K4xpY7u500dLee4o42362sodt7Kx3LYqGwGnjEWbNRMOLYypuqOzlO66TO29zVjy4msjY/gsksp6
zOoUUzBLi8ADVAjEjm31xR0aI95k3CRPSQylthoznDECuD13kReZt/iB+A8i0Y8Gj8nbsPU+uZZ4
NqUaJmDYR05Toy3WlGa7UWTylDxMN3ocPQyZHjtMlOkYrfJt9Lyv5Iz+Nh6z57oZ0rcGlfxNIrSj
aSqoXTfxmxaVMZs9jvdUCtX7cqRJomf84Mxvq0epqoLNqAWFk7q28mDYcrjLFRTT/FbX7+jmew6e
msGLrLmfsl41j0CAaqfXGizdGuEnO9/jLnCE5atOUibuo5erklMaRXxvlnr+xW76/GtR5A/TcbqT
c/21KHzfGbtIP9pV8hK6SgKOF8U2OesazMPkyANAgMOfgvGL56YCgUI8RvKBl3fTKdpWDSxUL+XU
P6QYO/6UKcPDTNfSx4Bm7TF2ZbJSz2vu1WhEVV2ktb1FPER+1MtBvvWM4iWSJFJMU60dD/DCyk6a
DoTZY/3dPpoVCkb0Jvx2wiPRxi/al0a+DjV6+Bp9vW0mpZuheLp8aiydUOcbd9ZErIewxQEdUzjZ
OCk9hXy2lhnvlfw2r1e4A4uhJjA0pxQ8uPnB7qVdmFSGyLeKRdUoSg92+1ZI3TFttQ1NE+fywJYO
eABl/xNtVrHKWp0+NlhomB5XmnLtQwtLx6vRX6nXLoWhKzr5ocH3+GColXSDEXYtKoWR/FxkuyD4
4Van3lt5Ly8ti/Mo0684e7rGWtAPhTd1s+pvsXeH8e6hbXdoxlIhhv27iaWfl7/eQhkaneI/w5p9
vQoVBQnaMQZaaC4H/ZWh/OJleDnGfxSi+WLHT8ASZOQ2jg+zIHWlexyNYNdr07W+JrLFE1xOJR4b
qCNgCF6+pUKMzz7owE3gJt9URHk3o+JDR1AR14wGfxf29Vst8u/2aPzQcoXuje82NyHyQqexxQa+
t/1ga0b2VLLsrz0zb3dm1BtOJ4GadOsg3nA3yJvYlf5hses6pdmpuI4V6HRhns2YrkduMQKJ2sI+
20TlXeB6G1U8Sv6bu8Zzn/6pj5/xT6h5KmNKeSViCZSBtlddbWPxELw8U0urQUeBG2InuHhtTsg1
jG4cohDiqtSYPC+N1HT6zDC3nhVYh8uhlg4JYLqgJO1JTmuezxbuWJtqBgQ/qJIbz7WcxLecIg+o
l47f+nANs7u0sc7Dzc7bKDbMTupJnwOuFy2NjpV5tKzt0F6X9T63fyfR8+XxWYuzhb4aumQT32XO
MYgrrQ36UM+2nZrIR+7zz6gTfEHGKMCiWYpeBsn1t67dZNAq1PYmwKGv1rwvupv5TjdBZIVfoaKH
3yUToX/iVKDNrETXeTG0J7/svA1trU9x3WR7NzLeytZ6TJPgt+tXj6PnozAN1WIvRZ50L3RU4Vk4
vZMb4Y1qxJqDj7NKM65T96Hp+XdcneGukNUnVXSf8HQejj0v/K+CmtKDmRsPShfcyj0mFXq+lwY7
ANyoFjfkCjeDlNVXai3zQ6oQ1ys8XDTP5D2qh7B2M2NXY8P41vf9sxbCcxCel9wHpfpJ9MVdb46n
3Ai802BYzz6VtO2Q4FZoNpm7LcL/Q9qVLcltA8kvQgQB8Hzl0d1z35deGNJIAkESvO+v36R3renh
MJphrR89DlcDLBQKVZWZvNgxvKJagkSph/DfWZRk9gXRwyooLA154ZRgMiUHSZPVjvG3ru+vNMbf
yli1hzCN0MCr3s2h2Czrzhfl8hTiiMxEwADHIeX/fOCrJKuiGFoXSA3kw8Tu+8zcNxhqHzsANMcX
2xEHfNlHYwp9RzZQuJF4GMdPG9618SNmdz+KOpqGsl1pgIw4s57yaS+5N2pXRPRuTM/qv9Axh1rP
nyX/b8H1yFrPMWrFdfRP1HDe1P6kQ8EcykqX5rAl17MWFY4tLZ4XbYmxzbwYKk+X4KAG3XwmiiCd
3CrdO+nfPECPjS1iQgbQLkR18CVBseHaE15MwVxPRL349MdaSx0ARsBr2gGY/Uv3P22rvobIIhhi
YuZW5p4Og+cUO2sL/7xSbHeO7Syu2TbrJYqxuGZphom3HZe7MX1zzNfWOi+SaeOqWBs1gLX5qpgJ
C78wkoksiUIRwwVzsztHrcANm7ne96SZnasrfgCFGsgB+Bv06d5Ke8P/V7cU0NRZ0hn13SVmtNVb
K8aXA4tq3iMYgsXP6c/azj4U9RaD6papRUqWW4XKZQwvUeTa6kHodNOB0cjR/NNOsub5wKX+WdHi
4xFUlzDlB7z3UGgRyo7IMcEeXfu1lmi+6uaODfTN708bXbujjo0uwghrJgyqKav0gGi5qiZ0Nax8
o0S2dvFiFHMGmMzMev8MNB/FjlFXbGhDOKVSNADjY80xkB0kwzlI5mP2NuaH00vasjcv+cieboam
BiLV+dp18BLQnlDjdAt0y2WHjGZMXK6PB5JZG0WZtczpeJnz34/MwkAIDlJ4SVWZ6BSoA+4+vKy2
ONNXnRE1H0ixQIb0S8ExFpTGgvdIY1RZ3kQSmpYVkH23xeTc4QnLNpxyfVV/zC0ZPME8Vg3ZqM8c
OjY4XCO/BPEUkEn7099sPZZ8LMtYhH2aWK3V9ahomY3zrrPr0tTcNBI3TjudR9H0QIS9wxsfdMLf
Gt3YiGSrJ+/I+OIayIdBSwd9forrUAv0YueKdKhLM0hpbt04W6YWj/BMkJ5F4CP0HOe7nV6b/fmo
m+7UH8ZogwRv9S4AxTjosDDC+4X7DOmTqhITi8rLZwwyafIy6t06/GbpYMgKxYafrH/AD3NLLY4o
TAg4NFFdSGdGE3JZ6AeGrm+Sv1lJ6lbDLnGA/buMtI1JgXXDeI/PKA9wISzZK1JlqbSxOVQKSu7V
joNk0PBFZvpUNv6USIx5FAifz4nQPJNFG467dj6A9wbOBMhKDHfM3/vo1I9RmYBLE5QcZCIYKS6g
JDCajUI7FypGp8/I2sk/NrW4HyqHYZC5BDe0Q3/J7qp1wE0z+gb+xWk7a45zbGdxJYBOs8+FgwEg
M4KcZZwJr8VzvbT7iwZdtLHmL2OtNtxnjsnLlPrIpr0Yqsox4pGpf6gFk28jOos1CLZPr2rtVji2
sAgwDASDqVnDTep2sAKl8tAtnHY3Fnp5aU8xcs2O3+A3654t+q2rfQ20g8yPOVBJhaMayzZRYfbE
cVIcRjF5gAYydt7pt9HodWyWhHDnOcxmuBU6SBHVdRRvnJG1oANi25mcUEepZ3kDh1XXgewS4zql
QsfwgPMgB4C4XEzEnt7k1dNwZGj+zEenQattDQShuOpHeKbd4fBJ5wfI559Om1ntfxwvaP4dR3YI
WsQAdiFUS23vDAAmnudFYA7nxNrL5MdkgnEZunP3tdg47asbiUbVjKBGJrMsWZhGXkG/TwOrbMMR
TEuOnnw1XEfZEAVQyVKuQUo9OL3Y1WN/ZHNxOYG9tEOvBzws8Whf9fVwr8A0lE/D6xBbG59vdXkY
FAIECHcGnuWLbdVTtDginJGsDvdaP7zzku55m4ImALMiIdudXtlqoEE+CBA/w2jqkqGnM1MuMTRU
eVHTPHRUehI6FWXLLmOOxhLkFhNMipw2OTvGlzhzZHKxmWnYCiPF6JUXhT6InLn1YLc/T5tYXRUc
ZKYdctCgW2xiFtahnBjmrez4N1fJAfXcq0w+KAeoYJArMgwhnza4Gjs/DP4zQnp0GEamVWZaDqAD
kro7FRjQ2IofXy2ApwzQCiQRYA9AVfCzXygi2iSLGQivWHfB0vFyIPbZ6UV89XK8EICmwI7pyFiW
o4tTqTCRn4EUxiC91yg0CIuXGs9+Ozc3yvhfXeCzpUWMImZo693MCeOAsnPQims7ByesLp5PL+ir
G3w2M/+Mo6+CmlUcYV4EodDozjF8ejA6g7qkNB8zMT4bQvqWsF5O21z7TmC5wVMctWiGpudnm6zq
cZ/UIViiBZl8UUh6iGpzS3P+a5TAPNGRlcUGUhWbuerADwPRaIAYfBq9DQRzLfRK28wL5sPy+bx+
trXYRWdsnTByDKjWZtqzdLQDSPn2kxV5hQVJkaSEaEVp3taF/nZ6J9fc8XiN89+Pvl5dgEjOkA6I
gzQ0j0GVZJnQ3CotCN6zDazY1kebt/vIVBHGVBt7ZIt1L/wqUdc5aqanV7NlYvbVIxNJqDoCwlTQ
4qFwzNh9xLZ8Yu1QHe/XIujJrLOSskEtH+ROaHcXQYuZkYRugew3PsuSLcAcRowOMXDTp8klSwLO
ryblqy3ux43FLCccMN8/hBjjwTFSmNi2tOuivOWS/Oek7JNrL2mWwCsSgjMIh5XJGDXBe16+aJAm
L4p7bm51SNdWhLogWi0AHwGWs3BnI4li0LyoxssoGvCXYwtm3F+nfWzVBMTCbZAfgL5mOWas0L9L
mJU2nqiZR7udACi95MFpI2uObOko+TlIF2bS/c+ObFbQedE1KKqGmHgjUxBaj6cNrK4CMEJ8VTDS
cmvhx5FVTvpQiAbSKHequEysszT9mzVAegV157kavEzGe6MKk3lY0wN5cJCb7bmjmo2n/9oxQXoK
kjA0nnBvL0LK0DRVTgS+BdI8QLASX9lvLAYkzBIbi1m75Y4tLSJLCRcHaSTIltvyZ5x4CoKYECY0
iAeZ+D7awuuvoGGgKnq0sMXnSdIuswpMxuK+BlPI7QAJlbY8a6fDgOpowm6leUPiYeM9vFJh+GR1
mfUTsNI0lCF3I90ug+ZB8VKmL2F46DFpo+VnVngpq5cGMIjTvrjxFdkiV40xQ5NKhmZvmxkXMi58
05gOfah8qJTs/sbUrOSCEcWvfEbmjIqruwj7Gv9Cq9xNIlyuY/ekYfzotKX5Cy0vdIxk/rG0iESq
BXEvtUDoi3IQzkDTXtRgZLaDskP1EqC/jYWtnucjc4uTUBS1U/EG5irMPhtxckbTF5bRh9OLWreC
drkNiTC0shdhCa1QiHM4c1u+U0HVJOeqfBP15J+2suYPqGDMBDOYN/2i+93U3cj1CmdNYN4r1cWu
rWZ6/Wh8PW1nbTWgMQQdJ0IHgtT896NsYewwOtFwHDKT3g38BmKjmwymK/UQNAyBrAUAEo+/r2MG
aNHKYsJ3IfKb6IK4OTdB+dk9T2UwqjcbJPfWeAY4blLfV1tqYSsxi4I0G2wcM8n9lzlaAtKzgiFP
xigcoAHqh6YCNp47YOk2hse4uzu9myvZMgV/LwQo8N0w6rDwjaZKMPpCa1jDHHuHaUhH/21p9fkQ
vWQa3whVK5+O4h/MQoE0G0w0i/io1TJM+QBjZjZ4Nab6kC1j7O6/v6DQ+AbpvQmKczxz51v6yEEA
5WVZgo4mVF7oXo/kLmTxoUrlxmLWvhNqSRA2tzFi/SWjMJKYN06KxTDnhRnTrSPvWhu8uj7IvqNo
3ODUWt26D2vWogIJ2s0Gz/bZ6xMT4ztBHbWuvqVxvnaBQS3AwqFCeQWMMAtvsPVYH6L5A8XpJY+e
eozXD+adgyGb6NyEFFKqvZJNbau1peE1CAZpzp35Df/5e+mp3TiCNY0XYlocXCKuGabuRN5PO/qq
FR1nGqkNsrNlNcdKpwRzZiXUYW0HVAe3bbYz83ojBq5cH1CVtWfVuplVc1mJyPsGqB2CpTT6r86+
ZOBeMHVXAC9l14ZvRQfWbSxr7fweW1zcwmlk2X1r4YsJ9UO0u9au3GS6NepvWrYlQ7vm8DNZLeiq
gdH+AleoRlTBaVFh9ip664jwU/QS0FAps1dIp+MvGwOoqyv7MLesG9VjHeUhdOJAWfua2oc4fqvl
e4JWPdvCYWxZWtSPjLkkliSgACHDpQMgTm3vlfXcNfaeWsNG1rRChcJRUgRzIpRv4YzL66uoo2RM
KxgzR8iP5qH1JKLswNM3qwwP1B5cDk7pyXgxR+tWg3ZNkcUuz5LrjI5+Ldu306di5dL+9GsW+U4j
iN0OKYZGW5ZfY6o8IGhAk+Eba8RGuFzdZAtLxpQJWM+WoaXvkcPpE0h7hsnaI0R7pnE3DgDmiDAQ
2hbFw2okw1MLOQJ0gdDZmH/O0SXQFEZZ5ARPsTQ1z/WUP9DyLa7Bo6s6L0E/02Q/kxySj3Xy47/v
6AwYQSgDYxCG6z4bBv7eLjkwUmjW3hdlkGa3QBnyLjhtZW03j60sjj3py9iZYiRbOmKmZglvEukV
gSArFRXGyauN22fNnGnYGkgxUWaly2IAxDhp7UAJxUtHBM7fgy69iGZuzK87srEy+AN2aJGD4zad
s675CvrC+KmJNMfllOfoWVrdLu4xKhhJhpSfjwoUzxzqwF3piN/gt0LBS6taUDCjw9JbkN4gNjrj
hRiuRxr1uwoFutitU+YccsjTR64O5v995oDdxLZGcohaA0OKhhFCgKu+oBj2d1M+JV5ROshPSDR/
OG3aGUYldzaE2d2GFfQWY30j9UPImzQ+pErxXybTVS1Aqt8wqceuLUCsxwRJY1+fICvasoruYo0d
Bsy0SpBBDG0OyJzIH0BHEZ8PDcG0uylIeEh1JwaUKTEfWgg8+X0EMAhPM0ArG0jRf7eiSJmeMQqO
67+KAOqjEQvw3DI9MZaGP9Uyar2yKPh3U5ta16SpeR9yQm5kDJZHJRCne8rTfSvCm6HpwqBOoY2G
2cDIpSrCBMqAio/LRZ7tmjqEFO5UADLT1GhYIQEKImBDvzVVNPph198XU5QEyhbhrktU6Kd96QRE
L8edpiw9GAtiUVfq0vAs1j05ZLKvMyx8HsZCaXSoevvBEYI8lMBI+j2snSHvkF5YNuVVU2XOA2Bm
UMEDW2l1kHflTnrMSnKoqQj06vNYxG6GqStPCCve9WaWByCjJV4MCp1DQ6xoX8o0umgTg/tGz0uf
kgEQGRD1uLGmN64Ac+kuRz3oPtWI+I4o+Kqy8iftJ3FQrKPoZjUQ5rKmfHDrXqd+GdUg+ZuG0VMl
6v6daYt9ihevH7eNhVY0cDZuAST1Li4xQJTyTpy3MX4/ycazSQvfReZ0wLkyECd3436sMsgyQQr4
NkRD67YNy++6NbJzAjWjCwSuVwmM5xNedJgMsuJnQrtfFoRCfJ326U1hAbiT4Qq5NkXXXwCblPh6
WVUBC4fvjZXwa1WFj6Cxiw49xSgt0HLaIbHKQXO7Nq1wmIoSGJwmyVzA8R8dEQOm3TvM8qoeLMiV
0VKgRNPRDFqd1IGT2+EVrn3xIPuiehaiF3suwwoJIQi9ZBo7Hqn0+r2dCgCwszGHzF9ouqktU5Rb
EyCv7OqOdNW1NgxnZU5CwyXAbD4yjO7qsic/BeZuvdiINbeFWoYHQPv4PobTfBfVlV9wC2fErK7F
1OpebaTfKyN50gH+BbWVnp/zrnqobH7XSV4ENW+Ib0tRuKXVth5Kfu15HYcAGoVWvdNlxt0JiWAg
alW6OpPhpUJHKqAhEGBRaeoBiIEup7GGuxVhdBsavbHXtBwSFok+BZ1WP1YK1WObZm8NcB2X+dC+
UFoU5/0YdpcahEkvnaRSe0D3w5tI782HPtSaQwRknlsbYfnkyBrgvhzYVy3qJr/BrLufsL7xWTlI
VzjxW5gP465L5U8wAgy7QreSvVWQal9aZHIT2miBcDrnN+Yqwl2ShQ9l0WNuzC6m9IzRxv5tiEb7
yXiqwC+W35VTKv0cbu/nMaR9gdJ+xjc2Ahz32hUdUG59BBiVFluma9ooW1UtJqhTQ4bXMx7KlcTJ
AuCe70k0Xgo6kkCYRDtgpBxExb1j70nv3FdS4XCkqonPkti8qTIjcs1anvGM/CZJTwJzpA+kiID7
ts2rVplgd2ROfqGhK3jl6OrCbFMSJE4s3LSob1Gtjz0djxM/0uIHXHNNgIawfeDgw3QJ17qZXitW
oGTVMHSrOTLIVVr6U0VbYCj62IdoMhBrRTy212B1oPeWANSnyPC9nDYmd8k0OMAwMRC6ZkZuB44o
IL6cUP17mGX4/7T8JwMBuVGaQAGPzUVM2lcn1R9Kq9Bua1Kyd5tRwLxMEb6ULTqtgJ2pEA2m8AHn
/soUg+FNtDF8nCz7EfRRKXw6rF+Bkdd8W0z2fcpDjKuBq8DZQ1vqPbbz9kWL62zPxvbWspDzUqNq
gqqmIRTo+q7+HUJ/ymfjPKqEkVkM3pu+SZqfkywx091qOhgX7SxgGUZqS5kQryooKKx6KB1rdT7u
FC7VC3BU9dDF1B0/z2sdMYjyy5G37EkluvJ6S5O7WHL12EIENTFNEjQlGa9rOV2P+Rh7NtxoZ+iQ
LMKIu9gZFB3wVuj8jCfEunKsXAsGY7DdNAMKztNNVFmpXaev4MtGSgnkxl5LK/ptyviZrRcga1TS
mh650arz2LS+DaXTXrQ9WLbc0UF84qFJH7uaQfLHSpM9MoL3trXrgNbjT4wtNpeiDjEpJk3Erox9
a8JKurqZQcKp10e/YdV1mPMQaDVkeSkR0iNz1XDoCzMAXfCNCnvnbAyNl57JKzx6L1qDb41jrD05
jxOZRZIWR5CaHSukgix+AdyTjC7g96fzwHUTICnlYGHXwZT1OdssEKtsU6D2yw3l85ii4JtDA3rj
Wbv28sNUCd7ms6okyMk/WxGAWlR2jmwzZs8qOtfax6jetdkBYEerO5xe0dqL5NjW/FuOEveibZNW
htg0czqEBYCn4UE3n4fhL+peR2aWE10lDTURSnRS2uw2A1QlNO6NX5wHIHw7vZ71L/Rn75ZqSA74
PoTqsXcG82v4dZHvHbJVi98ysvC0SBU2yq+o8HbGb3CgXPcWNOc6eX96KauvgA83sPnnT6NPaTvI
Hi1BzG7+shng1LWyhivUMO9NnE0oGYNB4bTJNc9DaompMOD9v+K9ZEITPrEYeQYBIZb52AiUUwaA
/ZHSEaMOFJDM/z+LC/9LwY2jOUmGQht5sfN7Ag215pKO+/S3Xb6cNvUP9G750rHQ88RlpmMGdkmU
zwD2jrq5lD2Ypts0XUDHEvn75MZjd5UaNeDNYEw3RdAhcJSCgRwIeGrjHUjGs9M/Za6Jfv0l8+yf
gRvnCxasaHEtyBEdWN62B7vm5602/UWoAhfAHxOLUoOw8WK1MmwsGIH2QvJ9En/PunzDYdZ89NjK
IlRlijcx0XGuNagB2+pH19auUqA3vdXLLebPtVB1bGvhKhOmkVTf4tRN9KUpHqL0MI7PHd8oZ68e
AWjsgSHEAYHDskKfl6jd5z0qfNqIFzfy1myaRQv9bDgHWRzbmsterZyAmhsaFLqJ9uxyvKDr7FEN
BK7QVdBE7lJvMrqgwYxJV1PXqu0HPcp9zFPcjdN/n1bmAC5/mF6EsRqPXDpwmHbK2mccuEFd3zGk
/aedfS1aoreDZgd69VATXrQhMtbGEgUFrLB/yIifG/f1z7+wYEDhHfeyjeg1/4KjS0xGeQa6shxB
X8QY+o4DpleBPv13yhXsl4ke/RxEUOlaHKkQVYDUQX/eo+MO3Wwru60Gn6gNgMzKOOtsBjVz3GKg
SPpKDsskpxGqP3lTXxuGvBoV9KEqeTvVAqiZ8M2yyR5CGfd9EuKNKyG5sBEpV7/Y0S9YnLQWJdkB
VBsIlBWoqsoHjO1X+YZXrDu+NTdJGQcRwXJ6o9J5MxXzQctjCL7b34ypfxaleYjC4haqnc+2sHxJ
2Q2kuzeC1uryjizP0fnIXTonDQXVELTkeMPIzxYPHnE47ZGrserIxMIjATjiIOpMCq8TAhDjR1EF
TvKjyL+fNrO1koVHTkliU2NeSZ/TuyyefJ0U+3bYEtdaX40NtwQ7zwxu+LxhBl67tClxgp2GX0QE
veYSNC3m7wyP4tML2rK0CEngH3Jkq+OKLljXnDVR+l5zLX2Z7Own7/gWs/3q7QXVMGhgYcDqiwhQ
2PLBMFIFYoriPe5/QZnHsP08NXZOstVQXF3YkanFkWowRjSVcwVZlbeFoi7kw3GzgPAv3Xg8rPXE
UMn9s6ZFtAXkJE6SEYYqPfIazYPKrsi+440b5RCL9YzibwZi5trxvxaXuf3EsrJEgQLDzN1T3nua
2hN2xopn8ONMIGnRnJ1oghBJ/2lXWc2hZgYnCEchy1lOTiW5mWblPMXWVA85SHC3FB3WBn0AaAM6
w9JwNyNOffZ6YeY6UyUOV+Pse/6NTLu2g1TZvR1fN6PuQ39XOTfD1oNsfVkfVhcnQIdinmg4on8z
PiiyM7d0I1fzm6NVLV4VqgkjZWj4/9NkV2W2y5TwgKSzzEvZ7ePk+fRH2rK2CLUkrFpStXhetuGD
oQxwKoKGA7zb5lla7nRj45W52u07/mSLsCsLoy71EeYSsSMQwCHtRZi8VPoZeBeHGtQO9xhNBhoE
FTQP6pxMnjmbbFzzaMCX3N4BZdo88W0AjfzZbULwrYMWBhs82qkPRjbUpZRbtNNb3xTgmsqCSk7+
JCEFLMeN9a8GmQ/TS3hmEtIpD5WsPRp+i9MrMEXwbPD1hG7EGH3tswJxM3f6Zl29JTSkc0K8IBUm
b4nWfKtMGnvofXTYVhCOjb2CpMzUfJdjf6nqoXxXgzofwuwB3YHRB3bP8pyQyGDiGKqQBIrqSER7
Lx8s1D4JYS+mQ5g3dPXPuO4v86J7miyQWEKV5zeGQJknWXgvZSIAQlMXITTuzSY5Sw37N5KmDowu
FmjqVHxjGC2UWMw6fqCER7sy1e8nGkaH0Eh7dyTWJQZ+oDmolc+gQhzQsZqyK0TPavA6m6aH0+dg
7aI+2rAlHrJxtA7TinAKWdM8sO2e3sMUxcxMulU9WnOCY1OLsMVQuEcpGVdoBsClo71b5nBnOsMt
5hROr2nL0CJSmamqrGl+Yfb8vNKfWv09I5Wrot1pM1tbtwhYQG1TdBTnOI/COXsYimeMi23cJWtL
AWYGhIAYkJ2ReZ/PbGI04B8N68IzarJD6u0LtAf6oncxEbFxRlfz3iNbfDFaNAxT0RUZKMby/kmL
74aSe4YJRbL7AaB0R15UKhi7X6f3cLX04WDSG4vTzK+c/05rOGjMJNATSMGU0mg7uxVB0yVvffsj
nzoCuvVfKm+pK0LUQWSBBgpEmQKStOddam4cBrqSo+DehpIg9BLm0btFmC4jZmVUFvOb9waSWNed
We6LuvRDCebCrIDsg+XljuP19muhyYvI+D062pVOnxj6pboBpnvoZONBfZlH8dZvm91pEb4//bbZ
VY4eB1Uq5g5UjmYkeAJAvYcL0q/jH/mszJACWHgF/rdM+ZoF9TgPguRb9ufjecr+oqIiMf1WWTpO
VcR7QOFeWXsAMWsd/dQN6ZYsiMklN/x+C9m/knZ8Wrb9edklkXiGQTYS4z+QrDLO6OYZW7cASizQ
YVq4pBfnOMqUXVR8RKVZ3irnqjP/YmAKS/gwsMg1xjJJa+rMXuUkPtikXTSi0TmuPWXsFQE9cLcR
mVaeD58MLtw40YspsQ0YbONz9ARGcluCXNt4F8XZ6eO7ZWjhk92QgveQzpG26iu3CmOCClvfubFj
NAF89VqW0bBVhljJYz6tbuGIAHiWpjWCyAy4zLt4epdl6NugBy7kuJvCyU/ilLpaP3pgDt6IkSvh
GGORIAucIRGotCxuFkx0mQP0cFDpAxtW1tgH5UQ/xBjiQfh6emdXI9GRpYVTVmWaTbZsCw9whbR/
yYnbdd4onwQBIyQSxy019X8gI1+O95HBhZMS4JR5jNEQNKma8Llqi3eUG+NA9Ua2ozkGUHQjD32V
cu6DHl49TlmHuY6svKxM6bxNUr+iVIBDZ3ysy5Kf08gkF0leER9pFcizRRwf8gYCumWPOFVYIJ8D
aTvqAjmSKykxPiQGm7t1w64KPXwedPtaj+LGJyD1BgoWs35OY5NdbeqTT0jFzo2mz86jSl4afZ/s
lcqk1w2s2emmuNHMBsCATMaBbKt0R50BfEZhm7wZIhwCI87YYZwSdA0cCB5kmRVd6LliXjR04/lk
t/2uVHmGG8em56xUoEuVZLjljIw+kOvxbRyTmajIueXJAELqOhn9Cg0432GIyv3QnSm7Gzwa92d9
pN5NsJwinTLRsG8LBg0K8JPWWiTQuK3EpVN31oXIqbYxqTWHxVOfcxECIvDjsY7hMheaETT2zsT1
ChaPFoNU5c/W2gg4a6VBHAyOSxwcS3iTLvKUKIzKLLGQp6Ryl+vQh983kro6gCA55o+qfRxem9Eu
jHd8E/eyvtI/ppcZLCCxXI9nvksdHFlBllyhd+yn48FsE8czploFhjP9Pn065937ursfNheprDlE
pVFbHH02+6wg0DN1DsUWj+e6DaAO0Dp2gABYhLnJiGXOBgRxw2oONKb7jDh+nG9R2qyHtA8zi/u1
IJJzTBmhpAoKXoaJcqI9lQbqMZsao6v3LFh6/13Qwkc02SplabiPUhHxQC9M4euj3AKRrgfOP1aW
2Ms4YlKRuW8X8QgsPRbQl5HbmGKXYFZDm2qAzBxPa7bYnP4Bq31xCaD9bAYyWYo5/M95CkVbKULE
xAkwQDAPIpsabP/ObZp8A10Aot5OhudOuWfWgUS+Rh9i7WZMXtvwqi380865eiCOfsn8xY8Sxbar
xygr4DgFz844jR+M4lHXiwPUHs/TzryOknrjSl7d8yOLC1cd08IukxYvocG+wUhNVD0IemZpPzr2
No1B12+VEtfz9CODC6fleS6UUaOy14XZZeO8meWPvHiaEARYNvqDJV3FMUhoxyjoQNVAr9Hcafed
4shXc9cBoUqmEh9jMjuTbHWVVg/U0W9buLkcIioJWGJQgpgF1s9CMG3bAhhNtfE2XHuwsRlg+n8u
t3ywcaU3IXR6AJgYyoDHNzqGTnPtEPLbWeYl34GikmxxLKx/auhHA+sCcvVlF7JuKkiWjMiAEgvw
CSfQ4jLILQyLDp7on51iD4TIaXdeK3dimR8mF5nJMNiiJCXomgp9vOMaxpvY8HPqe6+jFK8y4nVT
DZWW6b7RBncaW2/D/urDy7b+gcJAmW7ZCB00ktrZAPum0B6GLkceA0oOiGckmjxLsmxfgf40bB8T
DObZ7KWnEIugw4/Tv2I10z76EYvMs0FxyMZdCv5v7apt/Lq5r7pftHiu9C0h+jXQG/b7Y72L1HMc
Sy57fa4DoBWAV15XPtocGbaXycyrs99J9K7sAyQEuvodg6Ub2716fDCtB+g0bgpjWfGwwOeKQYkC
NCGtRycws2Oe9nuP6tpf7OeHmeXZyaKyxQgf4BeIB8pguzq8aYs9rgyUCjfi8fqKMN8+EwuCrWYR
HZsWCMY+A61BMT5AMQiQEinvB9C6nF7R6vUK1pN/zSxiYjFALArNbuQk5pUcQdm2haVYTUiODCwC
29iUzEjB7Iwcz0G9AYUO4UX279OrWNssCtgtiIugNATZ2s+Xl+JmAzRmA+i8bgQg+sEIDFRqGnID
MqCNMuHaekDjAtJAdA/xzyKJ0zvoQ9nzhg3ivgW+0jwk+tPp1ax9k2MTi1NbZwoTsphlBQ+Ihimp
nn2LnV+nTaxv2McqFhvWMGX2zYhVQGOjlT+L9jtTd6HcePiuhR/oNoMVDGUMSMMuvj1mdvtqzHIQ
H8cQTGKGm1Y71NXB+OSrTWn49V37Y2yJcRyqttb6HHdMG16apXPPm/b19Kat3WIAoEI5HP19dPgX
R5JqloxFh+VAACCI88wf1CsUVF1eGQ9N+BtteK/DwPBpo6tfCl1vnFBojgBt+9m1dXQEWKTg2pG4
HkG4bKm9HT72W9wQq7tHbd2aCRXh2wuHyG2RAI8AjuqBD36jVSBr2Z9eyOrBObIw/4KjBDNC4yXX
8LLy2upHZFzl4zU08k6bWM1tkGT8WcViszgTgOPN6TQFW7WW7G1MllPIfmGevRsSsDS+5fmz4M+n
za6lzsdW5094tDLexnzSaqTONsYMzQY6Z26S/GDUI3SP4cPTxra2ceGEiaPFiWFhGzHdXvXPQ/5M
tlDdW+tZ3Am8LY2Kzmwn0Bi/kFpdYyq7g9ItdNR2QJ2PbtU5yJUd5y/G7zCE/PH5FvGCV31KwxEb
WUV7m12PKUAc32jxlMQb2eHqoWLQVNeA1NGg4fH5i6FhAQk2AERQ8R6BGgp1dW1Nxms+kgE9k3KL
oWY1cHyY+8dtjxxkqHjkEEXRyJSRAqsU7qaydpN8em1FfglqirtwgFKEVm4NFWwZXlxWaUExtOMA
tmz1u5R9D9WeTj/6mO2M7qyKO+zzFq59NY7ohoOujGZitGbhnlyUYVdAUB1N+Pdc60FH7J/2/9VP
d2Rg4ZzRMADbi8exR6szgp3MQujcXEL3+bSZ1WN2ZGbhIVVvUcXg+t7ImW+F9DBFxCuarTrK6gf6
MMMW3TOtUnVmQ07G0y10061LVeFxavuyuGkZyPXlFUteTy9s/gDLigNww/9+oCXfywQMA6SLcJ+A
KBEc/08DjnIWt3uosriTHT2ctrb6taDiBSYM6Lp9GWWceJ8ocx7/oAyl235nDpULzGm89cBct2OB
uRJjhmDrX1xfJknUFAkk5hMNbIA0owQicpehw3d/s54PO8tLTHFAshxUo2YyTrBgl3vb/GFMG99o
9TE162r8u5zFPWZqsV0ZKZYz9OkzGjPfElD5lX30HgJvU0KIJRRBrkWHQSWYCYhiNxp/oIS9xee8
tavz34/iVhU7RSrrDqutzyV7pfxGmk9jdnZ6T1fPwNFiFyEjoUZR0hjNXFlomKVprOs0MqFj2fbf
VWy/04Jd6Rl/tYx8/AvLXKd4nTsUKY+z+JrlVFuY9IJ43gBBHt2IL7MuulQ89sE8Tr1RqKv/Ie3L
eiS3mSB/kQBKpCjqVaW6q/o+pvtFaPfM6L5FHfz1G/LC31SrtSXYCwN+MdxZpJLJZGZkRI4CeGd1
C+QEs3kKxUg0KKwoGMWmiXEIjVPb9PEYDhkmjjFPVN51xT3Kjj6p1nV02xZnFMKvb/Pcx7ywOc2P
M6+tga8EObdBNIfSW6349JPbcOlrLpmZXDloVrK+rkBCGke/exOisfSk/EcwLS/kQXMXzeVyJo+k
foTCQLG1XPGEgEFdr5+LSFULhE5zt8ClkUlYqdIKCUmF70TNapdEAaaMf8aLPJDjlTUNyZdWJm5o
GIqHAsPPY+rhBta2iH9gSn1Aw76Xt1HmXveD2TVBFQH3M/SJvglgDoFd2EB6wekxKcrfibVv8qUi
45KNSeCIVJSanRh5/CkkeM8Ms19QCry+jrldg0YkRBrBqwrClMm3qSX0hzvIz656DTrDrgm+IxGv
5diCq8CxnS2Ymz2zTAfthoFvRb/RI1tZE+mBwpM5jV4xIiziX9w6tfGTlr8YaCX7rlqaeZm7qi8t
TlxcGShY9wBYrSqM5VnZjzB+9xVQE+kGIev6Zs5BDUfOBLAPAsICeoAxSF+E+kbvTRA3mOXKI+UP
bkadA1GiDZAjD0Pk8M/4UJfVDU2PGlkBvLoa4vhEE+47WkgWigazXcGLnzJtzXnoLIGGdZQqSKGf
sQEegPysMAXbPfXkPvAeqmxbGJshWmhHzPmTBaUX1KexfKCLvu5AlJcMItpgfjWRqrTQ6A7u7LZz
SuI7aH4O8cf1HV8yN3FfOwOEuPChnxVZsZMjXSmeDf2H14MkU3/XgHS+bm7OfcdBT5Bn6SAX+vaB
pcdTEHShqMTjddZBWSk0HSjUggnvpRFgHLrjAG6FCxfdTJBGSRjicQT9BvJNzyMDeqZQBG1C3Vxz
9tdydXHmiKCjgANpEDBC6mISaLTQkJoHIMAqQLssC9cjg0b/OCSt06GZf30L5xYjUHWF3NkojzXl
3im9KAYgFUTzpjLuWpI+kMpc8MF5E6BKQRkThKZTEHjRliATlzCBEfV1LNKbwVcP11cxcz8LzOEY
jGJ8CTxCk/sZnVuRNT52DOCl321fPvVhuoXgrhtj6v26qTmfEwIFWVSUBHxg+hgEdBZcp0YFRJF8
trqTboM884dHtjK4QyUriXcdHnDXbc4cqy8mx/9+EceKXDbEUzBJNfUQi+DQF88oOq2jJAU/deKE
FV+wOHPXCQCjUXqmoCH7dg8RS43qnSYIObQXYpVuZz5kNd1dX9a8EVACjUNU38Nz7FkpoPRxB/6W
DDQlxVHld/gtC2WR+Q8GpQ/Q+YEAD4x+X3fPSuPQVExi/pEfAU5xTPJsl5Ac3pvcqayN77uBvvTF
Znwe8yrwDwDpOLRGxqVffDFah1SJOupAQvTghy9eub6+dTMhArAr6KeaNkrQ3xpxcczqApT/OLaQ
HwYAS2fFJi6eRHBrm2rhQTHzmdCssUe5FKi1fKuixmYJ3n+F8xuM7Iu+AVbOvRX8vL6gmRP8xci4
oRcbZpd92dkNjFC8BNPyxTd6QDBCdBGtBdee+zRwbYz1WgbeotNBKdLEUICnDUa2h8GJ+bpbVOSc
eftBYg0Dc+jOUWzc5OP7AWBOORh9V30G5pe8BQWH9QokhpPZ5WoIXnvbCQd98x820IZWug6baElP
cp1Mtj41BW4lwABMsR+Sh5rchXJpzGx29/6Y+ZbHWDbYCGhdgd492zaCfJjeUqV23gSStjFxI99G
wEXa6LlosJKsPFfsvV2SE8B+wJkmbxM0VS0EnRHc/G3atYj0mkqBGQw7BzBgwGyqgzbr2QshUSni
aA+Sj2wHdtjAIWkcbZmVfZYpAVqHQvQc2sW7dMjufZopUIOCkyH3KFnFZmBuPJ/f57VkKwbyq5uw
CsvDoBd7M/D5tmAyPxtQHnKssPrLb9L4xrQHBhcU/I0x+W5UhXXCNP/w3A7sgbI0PlZJL88Bl896
K36BNeGmr/vKNWUj110T4W2lDf7aAuoDDclHqyv8R0ClTq0l1ZoTmjtSFP3WV/Q1ZnodHDzRbrvY
h8qKYi+1aDKnjuvGSaWXn6JGj2+KxurdeIDSjgnFUsDIwCxTBtrJ6NmZWtprK9DvyuruJ/XIXVUA
VFKg8dFU6sn37cEJRBWBU6upgAKrUBML/KPyiLaiHZH+CqqjILFMLO8t4OQUNsOT0YFT2I65tVZp
GQOp1ibHYaiN8xC0BxbEnzk8cQcqoudoyN9jPX+FXDmm10bSiMjC+6GJxZZlvUBRX3/2wx7vJAzD
3OLixvhIDo5Jg+vqrsSKDrxOu13NvW7j6yayf0KjrR6IZy3XblNNnDGl+VtEHoXAuqKbMO8bgMe1
E4/s/lRL+5hEvXJq3eiOQSyko1tZt+684QZsDPcZjTFU0QSgW4k9zQ2T/r4e8JzqTPrcaHpyMqqI
73jcIDsNTHJuoQq1BS0JNtdXP7MaTGSsBPcOGAcDJ4oz4Cn09mD3er9ScQDaZYZiYxf22cZPsqMq
C3z5VoKbo5arwrKTbalVw07Ximfo2mfbGjibFUv5R1ont1kOTR8ZCuJQOzxbKb/J4NyqCyn02HvL
7SKzcmNLeIe2kxVItAKw6NdiQPmoT0EX16JLb+COKbBpVguRJ6qHeJSWuNIyTj97UpJTYhanzkDv
METe5RDZ+5hn7J+8KPjRp4ZyekJChxuSbwoDHTLqn0GbIR2tsvq1ZvS3cQytBsPytoWX/cp48y5o
cKyl5B9eX4tzVBCGyyAGU/kgfzVDa+6JDRSKA+bC8NRDKh7P5ZFvJ2KbfGh3IovYneraXUNRPYxM
7RRlptqyqqOg7AHPW0FSV6RajymLGCxNLXtEIw/vI9/sbnJ76DGTluf7YtCwFXKURFLZsxR2cJOR
EBPd8TMpkHFhVErtQEWXIevMknWnNf6hlfxtSIbiFMWpvW5F67vopOUrLy3lUYXylCRQlUl0HaRp
dsd3ZYYBidw+l6T90Xla95zlzDz5vLM+q6SBslVtPRIMKbt10UJrnkbdKdM676+01fO7huXFPfUK
dZAmMkKf2tku0a1236P3Awo+CkG+xOvfeVWlLi6rHHOeKJPlqabda6Vk52goE7eH3A103vBoQ5ng
kKNEFwm2sjKnJfEmw0M9Aw3SOiZV4Q4K09gZbSF2zCDpl0VAmXZ2HG5wDpEGJ/SkBfFdYPYPUWgL
x2pYfYdib+SMjE87CvrXmugp3GiQaPmmrzQDT1cRgM0jgFinE5p24SYmxOeLxjh6fX4vQXzoDOkQ
/yoMikSq7G4MH4qJRfsJSGuNuqrtqugsRXKqkLLf6ywHIRbIclNnKOIWzGxF6BaNdICJarAuZM6W
EisR8+JQNF17U4LdF0NLQMElJZi8lITGlozYU66b6RP4B8+KsldVV+eojrQVyNJ++1BzxIQYGhmS
WO915kPDyscYSOgnuhv04P/plX4PaUJo0+aVvyFR9jIMUQ5Qt/6r67np1FZJnD6W0a7xi9eWGhs7
lTcGlAtqZWoHmzX5Ks6CYtuF1pGyQqBmYH/icZ+7VRiGqwa/zW3DHPGlAOdfCDw1JoG6Po7WlVTd
mQMxv8cwUbdC17+8K/M4ONCCnjOq20eCI+G2Arut6Xgs134jt2Vg7nNfB6Q29Lkj9dJwOh0RrTBN
zeHR8LOiSQLZlvpcDUzbRCwDh3ma82PtEVCHBiDVjzjfocTwK2dBf8aABz3nkrtV591JM9gaBiIL
6CeHVQepjq1J63uTxz9SFYJCBjhepxxE85AHZXio4uivltDiscwBniZ+/ZKkrHq2mAWCShvj7BU5
F7ZGHcuzlZOJMFy3asDLuPSsPYlsG5rkzauOEvdK1cV9AMzEoAXPuqyL5+sJ10ISMYVNNVzldcYN
ZHlIsuq7Drt23cBc3n2RpdDJo1YzI5CMxkiJeS4O0pBuN0io9bZsQXti7i1xaWfyPrJBS0iyEsXt
tHpRtub0cMzhYCowCS1xF81l+Zemxj29yPLBBhhSxCUsKXFD7rLoL0M7mP+F++kyv6OTBLzCAeny
rkWSiiJNfVNqbl0taMEsfZxxpRcriQqQErK/ldAMAxyru4pHq6ZdeHnNtcygXCdQoDUMsHD8nche
WOF+zfUWRBtwgXCd0MaxkaAMHsdExZbSfW7fCnAWYiQwzW7AJkqW8HpzL5lL+5ONzJIe1VOFjdSH
uy58BIFeZbi8vmXi2R9+o9/+Hzz+YrmTOoeBik3bURypMNsSscYkiIyfrpuYm7L8sqWTd1JVpmC4
ZXicBVl5H4UVsrgm20ETG5mXrN701kfeCxIq5PgB2WoYBDqZZr73G/5md0PidtDzfLj+m2ZPxZ9l
s0m/HFyfEEkaOX4wcX1SZX4C3fCnVgUPeuMtFENmTRmoKoLTSqAeMokpeSM6BcJUoHoi14/2RTo4
9keiL53z2dNhQDMEygaGierz5HS0KcmDYaQTSq0zgzZEhUQIMj331zdu1gx4s3WgV8fOzyRydUiT
Mt/HS7EaupUd7XXrbpG+Zab2Bn6fPzYmIavTLK8ZMtgY+p0H9tHADey3Gl3VCAKgS9K48wsaAcdj
H+sbiUssi0wm+MurlB9T7aHAmLG9cABmTYzUaqiIoQQyJS5kaVmHvqZXK79lyLZqJMZZQT76JBAL
99e4M99e2SbqbSDpAv+AML46AR0MDIxx+FoUMAfkvhAlWbAwe3NdWJh8/6gUbVCPmC5UfRUN3Yit
Qf/k2NmRWN6/75pCJ+bPaiZ+UAbQg9WDHi1gEECHCazo92m1ve7Qs852YWT8eBfxvhLQpGl7BCfd
2gUidTxwTbNtBPGY4kZ6i3D+8bRf+0KTS8wcPEA/MglfqELoZ60HKITkWYFXwzaKXJRKG+aC7Nso
FpY5G4Uuljl+14tlBuUArusKRaTKAALPR4OTbPrEBavKgoPMdQDx1Ub/g0wl+gOTQNSWpdBiY6wl
sXUNjkQoBzAtBrmgi2eYHp01/wACVQyKC0TfjzBYl+qv65909hSg7wGNTLSqEHS/rlXkhU9ShT02
ZLmu62rPvGZ93cRchdu2AbpADZ2M9BqTqD6UARsw5DjK322N8AjWmICBC2dXAkZm7cr4kCcLp2F2
VRcWJ2c7jIIkagxYZFDO1sISLHwLn278Ml99c2SeB9wOGjwgKpnyxUW+JlmZQ3AK6r0O71ea3zlI
HsGEuw+ND3StHTtYXd/H8VNcMzk5DqU06tLqgFvjerYLIfrc5trZIMGtEXl3fRX/6z0cV8gIhawS
Cp1TeJdlDSKgZjBOUPsry/NOCc2frq9oxjNGG3gdobXHgF6ceAYZesBdjQKe0TXIGI0DD+tj7ZN9
Jn/0WfxRguq3wHsTTIv/urkDy6MyAoSp7LGP9NXvCVVNGDbwe9F0roEOsGF85Fa84PrfA+ZoBV0d
EKGiCzwt5rdBH/XSKqGTbYAoxqA+VF+owUAseNIpuqaiAz20aQ3uwr6Ov/6bq6ChDr3Bsa80/XYN
qDmKrsIglI1+pka2FDwk7ENrXqRyujQ7YiI6BXs7ExuwHC62MOYcFbrgaKX+rUc4Pe+8BsMi7UfA
XtljpNi1AGROMBDVgRbV/7y+VBD9zawVIH3Qh6Gog39PYigFsb9OrBwgzhgNzqwuBPjkw27rVSIB
gkPEAG9ANgj8QMkmrSHwGkKUeg1mH+JYceLvtDD9meS839SjTgUqdeIeuscFiFUwetr7TeNaPLtX
TNM3qPTwzcCH7hzQElXQEtVUWae+k3bcdtu4T3atlrYoeXfmSrZgtueVhs8MYYo9T4fqWJVAYYb2
yDGUERsjj9knih0mYMjt8KMEWuAxL/KXAgwqGwPvXkeP1b7OtGAXB7Q6lJV85KYl917pW45uxxCl
yFS8A+NetLMC42evm8Nay8WPPojEzsbvdqwi7jZkUPpZofCyF3JghzaqIf5dZTdoGhgrvyAh+Hey
dk2Zyh3PrsttqSLvo1Jy28u+RV0zJgfU9sBskJepw0BwctdS84k04PPVirR2hxo85wnPBqfMye+S
FcDqFLnaCdQ73U7LfgZeVKBIV6s7PyR3KiUGOjTgHuZmG58gBEKdvA3OhmWeIt4/+hqwMABLgBqT
WsgC7SI+m0NhOamXBStfR6MiBRkc/koKEl7tp1kMhRODaWbf0RE6o6fdXrf9Rw+97l3WoYKud8+e
zOiTBEvuQ9IWdyaUH9AAg6RZn+J/Tkr7M0zQZw2MIt76vKSwWv7yTdVCSYsXzhD4altnGbrZA4Qv
aWC+2MqXN7ZPf3EQmO9bI27/iqx62Fm596Y6lT+2KHo5JIGgCSt9QFoqdHJ2TMJpupLIO4xLWiuM
UdXnMgo2VmAPW59AWgPtk27DJKxkNfTKB64deqCit3xQxd2A+hvaOk27Kip0980CII/IKFy0Y356
o5aKocfv0L6ObwDpWWUpoG2mJqstj1obxfT0sQW/uuNjKHKXWBHB/LMVuhSTsFvM435UOeEHgyjm
en2rVoYf1m+y6yFMFbZDuoWYu1i1uDCcAeyUGwoq3XXXep0j0HvddGlyO0TeTxWQRwD4qk2jl5oT
t8ZnbNQ2sE203+IBMezz1LKOAbiUQBDEjO2QCEC9NXFvxGG95nEKeXg9lCuloQXWVSUkICoQOq6b
XnsjXjmsuEef8sjCeFNCOyDP+lPXSI6RAp2sUclVO8zUYJMq+wGq6fDS9NiPLkMYdAHzMAIdT38w
0sB+1nOWv/bgSnVSy/xhZjrIM1qQ7j+wuAsXyljfHza43v6Eqem0ux/luqjGJMjDkbYhYiO2BWiO
r0fDJSOTvAfOa6Y2lEVWLEcJJtTkY9z0+jqItXBz3dLs1Y3WPm4YNN9H3cOvF2gBgaEKRaFqBdY2
t2agC4n2ECKBMAXm+SGVUKyVuVH/XkoSCcmF1UkOFERoHlo2GGVkYDgB21cxBmX+PdHmmPXgkgKB
OVicp1m5omqg6YDbk6oK/Zl9nmFqGNLkPdS2ru/i95cGLKHegxc1pA+/SWwVOeWSFXBzVqKyntnH
Sv+t1eWrCJJf1y3N3cmXlsaM+eJNg/JEJvoYnytHH7S9SezXCBIN6dbsF0o4s47BIOM4IpAAMZne
/h0cruw7q1pZoIVsdeqMCIY4OYResyqDNQs2QYtLBFIQ11c45/uXdie+XyiFlnKIFbKKuVl1zrx8
W3ULSfHcB7s0MkkbIcED2TwCQqgMK8ErO6gLV6I9mvOF87W0msn3ajO0qfwAaF5Z0XXWihUE2DYS
9OHXN20uQb1cz/gzLtwiQKMIinJQJsd0rcP4xrJBwhKiwI7JmNKNlvLhpVVNju/QhcQLMnyjkZkc
SGKwo+16tuAIS99o8qQNSB5rokGMCKHzpHHwwNUWMFzDbfQfKHmhjHfh6+P2XmyfVpX9EI4+VxlO
qZtIYhwMF/gIg9c/0/i1p/n8pZ1JjgtaCaY3vVmtCmCcgjElUsWCiXlPwPgYxI1BVzsF6NQ011ET
5Yjn+osBqEBtomsVyr303mj3Xpdqd31J867wP3tTpE6WVGDj0scbXgMtnoaO6HAaoK103cr/Ixr9
MTN5YUZBEEFIDmaIAvl+CsjJvjJuW3M9eJ9BfrJbV8puIQQuLW0SiYTMK1N4eDkP6twjAAJrEmVL
V/1cQIcyKmgg8erB23JychUXNeOjSxis+ctTyDTLodyU1qMOyWgGUMz1jVwyNzm5vd14UleY9Lbx
boy6TaEZrsjdkD1k2dK0xKy3XyxtcoAzLwv9gSEoyT74LOutFN2P/7/VTM6tUYSBDznBMU+6KTQX
HNNQV3OLYc0We4qzznCxmMnRZZwMIJmGKQNtdzwweA3Yg/j3DKcIRH+sTLu9aR0jMY7g5pq179Cw
rIZba5EdcTawXhiZnKWsljHzetzsEd71EXJY4GN3XB7SqlsIDvOWQO9psnHqY4qJTc0oUmAnRIc0
SNzCePZRiJXRRxsulejHD/0tsAIJ+Y+hyTVbDn7emSND4ZCAoOXWw7z6cOrbl8C6CbthIcQurWpy
ZDMFgMo427SiMf/o0ts2sdZm/KiH/gJfxlxxkl2sanJYo4qkWRfB57z+EEXrepCuTo5eQyDSjFbw
Jg6K9fUDNR9nL0xOzmzNLKspKXxDVByYIt9RdJ37+7gqVuiv6cNODEd/iZN2Pij9+XqTYywGRAoN
JMjgb9/WIACI7kzo4Jhg71ys1M9V1C63dHKMdQ7+s37EZOLNRkSPa/5cpCsF3UN0IKza34ZinQUv
nrVt4q05kIX9ve46IEH5mmjkXlcbxgioFsxl5n2OGXIm1EpqfLvwIWfj1XircECQQfY7WaiRFdwq
QxBuGLzddR5WmvubLERBx05vYpBHaWARaYpfyvsl6a8KiSLB7E6QC5fLdOnHzNX28LoElHwsQKPW
/nXZTeIFIBPGS6waNr2+8vixxDajcBlIV6DkZOlbz3AK4S0Ynj1AF3YnB2jIMltXnVYDpXYQxaku
b2xFHW6/WewHgLYFym/Xt31u10diBKBPxvRrylwVlTo4LCVGKFKg4sysXAXADyq8qq+bmTsw+Ps6
mIfwNkco/7qfqmFlzxpIOts235jcvKszpP0iWScquIkhJ7Vgb24fTd2AH3FAziGD8NVek7U1hu0x
+K6VzftYZBJR6HaGsS5M5tQ1dxjUwfTFBGLWLOWg+DTRRAbb5VezHiZ5Wr9GAmbRFaGPGvipvH7F
69JJMXSsydey/7y+sTNQGJQKLkxOLhIiAtl04zVPewNT6gRp5UcTh+9Ayjk1z+6KsjpyEbtEdNsa
iEKavJJ6CaBCDSxsep1d/orJeemIaPTaQpdB2lAGyTwgmilr7/2g3+kJfkkquO0oiaa61wJv2esg
d5VtwVdhkN0UOXSiCTTiOM+PmS+pq9Vd7ER9H72Cqfc0ZEIcwSz0lrRD/koN9BIM1r/GNQPy2PZv
AQgz1wF0cSDYm99A1vdJT/PPjLRLKo1z+aGJxgoIeqCRgNbK189LxcAwdQKvUm15SrTcrdFjX/ie
c5Hn0sa40xcvOwtV+axSSAx6iHTEEfrAefxQBN0tVTa8CdOuaVW5rO3crjKf7AqqVNd/wd8p27dv
OTJwYmwMYIgpEsJX6KHEmsQqy7fKp9sugZpcK275wFZ9IcDwDp6d6L5Jh0MrelDTEAD50z0ljzQJ
DrYJQWH+VyPfshq1dvTodTnCSwEgxZDztsn1XzXgsYCnOLWA+G9p8d8+E2D8tx+uL2Q25mCYBbMM
6DB/G37T/CYiiuBhGQPxz/1dCQJh3wCl422SWevrtmbD6N9cUWgWYrxlEt8y9NaSFnXWVWw81UiD
iyRAQXxpcHfBylQjA+PBJimD8U0ZvRqhAYhpu1FkiVhpycrEyyuzZL3KEVEwaz0ITCYmaEK8Xd+v
2ZP0Z7/MiZdjMHFQBmjUUSqx11kE6lWjX8hF55eBoXE4AGqc03lEg7FWqRTLwFQiqn7x2Ck/Wpa+
UJibmWBGAAZd1z92JrmgFpjSiD18FEzBPGG+BW0FjAdyJnegiXIyru0JlVtWxFhr6da63AMlsISJ
nd9PC6OXhiBj5/xr1AjtgUexgf1svQ0Dz3qexguByZjLBDHd+z8Tk9QkKAlXJoGLN3b5M4/jcgup
N1TrhDwbnZdtqqrJ90Np3xUUrzTTDh6gFXFQVXbKM3VMG/WICiaDHKGfulqU39hZVDzkJHyve9QQ
6sK7TWN51xBMUVQpnl1NBvFnX9fk03XXm3t5Xa5jkhpomeh4z/C9ULh1B6hHADgdK9fQwFrOb6EM
s7Bx8374Z98m/uEHaF0KdLJWfi3cDogei/d7I+8XwvYMB+roh3/sTEIQWkq87CBatOLde9jtMbtF
42wVoJ3VeY6X3nYSFBPkqRrI9vqGLixwWlALrRwDswoFIYVWRYecyh+Oo0T5f7Bi4c4lhoFTOq3u
W31eDl2F2kyD7vMQvmB0AL3BYMHKbAKH/PTvwfkRgPL1HAUC8JZ0fO50QXOSfEAJ96EHcbzTW/ZH
WyV76qt1VyD3v766ebsQvEMtBS2tad2hjqsciuwIVuj6aBIDMo4WcVzAK1Y8Mr4LzUWM2+xxxgPn
H4tjRLnIM8AKoAkagfMqEJBmljuIJo7DAtCURRDpNi2yKUNfa+GrDWXb2KEDSiIvFl7UuLivr33e
cy9+yiR4oSNGNS5R4tM9ALnfjfohgD5ZswbyYUUArfZKR7Dbqlm4g5b2fBLQch3DQgFFNjeOcOnJ
GZS9ebHpkg/MDia0RKTaXV/oksGJc+kKmhGxjSS570xHx9aLUq0qXuwHSI07GYhZhjhyqdkvxe6l
bz0JQWKQUdAY441ePHUNMCCm44VrAa7E6wucvYUuPuS4ARc+Vfl6838Zc0EBi7Gy5M0DGPS6idlg
gxFyzI/b0BDgxlcTIWm1RuvBHwXw4AqEMJ8GbYFU75cerLNLwYC6wQkk9FAC+GqHBbZACoxAYJrv
nbj126WB4Xmvv7AwSbOssq4qyIGNELS3SGxkCPXcFNoPOSa39iHFAKPmAidR9UtKDLPecGF4soVl
UZPcH3tHRRiteqgSDW25MgaolSw1zUeH/vaSuLBEv25iCsBTao1v00p569wbu5bvSj8l8U3wn5L9
C1OTcAZUfxRDbRVnyvZXubXOiqcofPPR98Vg18KNPr+B4LoAcgOI8WlxQWh4XpbjsiL7jentzquH
swjbTVkvMd3NJ5cAOvxjanpyU+V7TYBl5aMKYALFnPC1lW4W7TBaB5xD2N9yE5HZHRVv//1J4+Ae
Bi0dsIoYoP/68WSr2qAbHxt5/lkKtGRrx2sWAsacg1zamITgoTD1zBibO5ofHyMUb0OIrwT8wKxn
z1oI93OR49LWJPrWmaLGEKE2Y4Ntv0I5prGO+ZKwwuypvrQy+WAs0mmblqhiljV5r+MocKoo046y
lCeLAX7Hy4qvSQzCo6Lz03XZDb9ZE8fu9W83WpkePI6yEOid/n7GTw6e3dK8YT2+XedRQOXDd5CZ
hBBUhApNWuxrq3J7aS6VEmdfCJdWJ2fQiwwN7DxwVquSbthBFKfA/H8dPLeFCfbRN431rll0x8aM
t6XB39rCR/YNNvK+O5naLyONVi1UOaIsPCTkE1MFYMwbHhvFXY3ENz3D7DP0Erqa7a/vlr60XVNX
T+qUpeOlgjnXn4qIn6kxrE1QNdHaP7Xssy0rp29UhAJpfICwquMNxmcqY+XkwsNjv/9ZCP2MGVQH
Nc4F+NbcRXS5qZMjUieDMruxwSajF27d2nW6cM7nz+Ao1QA0OfDWk3uIhZxXto+CE2Q5yvCoxFai
QEfTlbT89cJGj3733S//2JpcPV5MMPNStcj0uk9U+EsLFAKe02LwkQAoHBMk9pi6fWiAaRcIdkme
bq7/gtnFAjk/IsdMA6/2SVBrmpC3Gur6Ws9XpL238MGAvGtuUiCXHTNdYkWaDToX9iYLZsoMvNCA
vbKV4E2ox7YbaIgXwuis/15YmRz3UEkbtDcIbRrG073hrAZwqsj7vvZ3JED1NYSAz4LXzLrlhcnJ
WVd93kAlHG5Jsg9Gzd9VbC2lYHPpMljo/vetJqcyqSq7BlEz3pVMbUKdn72yAxFquSl8eesVfJsJ
9IBQV7nuIksrmxw4nYRpFY/4EMrB0FBtwFOwYGFm1hL3KRSbMPkyzt9MGakxJ96jWIhqjcT0l/Ig
83VTFQeh7mKAdSUB0ncjItROd3nudvXe1vUFh5ldI9RCQQ8HCA+dlngLtGMiHqFpGojoMZXlBsjY
9+vbOG7Tt6N+YWJyEaZaN+Qm9MuAuDqioa2CVysH4/HDdSuz55nCS6yReQ7THF/PM0PZNZFjrbKJ
nvP0yJnjs+xME7DsCc+9bmv2LF/YmjhGyVRvojcA7AaYEcV9k98EwQKAZ37TMNdDLRQt9b+bPRcP
qD4FBWaaoMgRlpUbcFCBUKe1fqA+dn0ps11zUGn+z9Dk+AoL/MJeiH4cJ2RvAygeiF1XvaPtAm3t
PdwD4Mm1ry04/mycGoEVwHkxhj7g16+VFCrNpIHleY1yKrpvMIpSGdQZiRA1eW/zfz2MjnN2Yc/4
ao8Izapljxe+b7zZ8ndY72T/cn0nZ53iwgSdmAAE3qMeluSjMw6lZylX9D/Ij35dx+RrSQC8mSwQ
34W656lc43m85BDj1n87rpgXwj8ICUBWf11HaOm+KnxcVAoqseatYd/0IH1K+oMuViDDQHViBURF
HdCFQzXrEjg2oKEzx6moSVZOC/QKPYKlGcWd5oHORmwhmIlE6wENQ89f0qWYPWAX5ibL7ElhJ8qC
OW4AMUmOZrJKUF6i/sJBnm3LYgLvn3VNud7LkptVPb7uOzS6S78+JKh9hzJxKYMSFnKbWn6ADP5z
JEyxPRN8UfUJQKuleubsA/Lyd0yOnKil76cQslzhviTdczls43FEMNum4Sbwz17gVsFzU66o/nr9
YMze3hcbMDl7ZubFzCeIzEHx1LLnyDwy+6XXwxWmSpSxaUEWfN3gfEyDnMlIQG9+V2YO9dhjYWXh
4jZ6Jw6BdovITvR4ACXITaIwQ+cicK3+tiFGvXB+5lf7x/bktiOhlw6d1SNXEQ342R8pWC8MtycU
L1o30TPwai1YnA08F6udeDLAKRHkqbC/3CgOhp0hKOQQDf28vqmz9+sfK9Pafq4oAKQdIqhtPYNE
D9xHW728yb0jSojXLc3v4MiRbmJm95vEcsHNPjSMMVarbAfU6dYvGkfvdNBWCwetJUemtxgMWwg/
87v4x+okslYpiaKS4fEj/dsyO4XWZ+T9xzP4x8j4Iy5udXBZMa/NcEcwk2xybVdyh8qfYtjF7b0m
tqXc5/xz0F90tsDIu7S6ScYy0MjwSIU91cUHJiZWoXrVggUP+TtCf7s5zD+rm0TwEk2nfigQ6UL0
t0j0u/ZsfyN6ggE5EzPW2jYtHtsWfBot2l+AcxVoUUYa2uOj6KayIR1f3g0phhKv+9Ps2sFWB7VZ
C6zh036RX+nIQBUyHNEIB9p46yHDVOOSrOXs9XVhxfj6adP/Q9p39biOXN3+IgLM4bWqSIrKndX9
QnRkjmL+9XexjeuRKKKJ8XfsM/aZHsxmpZ33WnnpNXEFe8KrpB1OjbtKBhsTEwxsgKhyLoWT43W8
2esLcRNvo0zSwkhV3CRe6BzE7F9CLS70W8+r0QsZkyfRq8C1CTWcZyrfY2zQNUzQbCgCyZQQ8yCO
6hIBJYT/22FNXkiAohMQ7ZA5KpRuU3JAEMnlfSwGS2r61+z+tYGTF6Gheg7CNQjiY/7OCFoDyQdU
LVOjbZgQd/usDQ99df4sJaSv0DgA8Bu9WFUx0DP0Eb2PY70aIFteaArLYsmlgJ0yMEGA2k1suEv+
8nw28eIsJm9L0FBYV1LEojomjHuNatUxFlmADHCZMi5lA59Z2vAUeEtttUuvZ2LPyiDEQKY39gAp
VUA1r/UJ555fAd63cPKzBkYFWzoaoYGDPe36FKQgwkgrnmkZPHUp6dE7gzRQYjiy5Px9x+bfzn8l
TU0Zr3FNNHh4qgmmcc5npmHG5G8J88rgHwkTXysKyhhAc7hcw3kjn7/jmoglHL4aM63HwlvynOeP
6B9pE12QR3lpGDKOyHULO88wKVtjZld4/3tNsw7zP+czZU3xE/TeVePAQjdE21zONxoGShLEa8CJ
XbgKS6ImSqAdgKvnKwB5qZtoPwS8j5ugmjl47XmgRNK/17W0exNF4HbC4KOGg+oGF/3kcdLRQAnS
FZpXtQVJS8uavGFebFu/PVcVzfQHY9jX54wAzlV4/ns987cboPgCwih0EEyk1HmslX3VowEtWktl
ZxZ9xf6WIM6KALsjiCMMoCmLExFRHEV8yqE9IK56Fc3QzaOWBjGppZLfA52XdyQFfbxd62o0Ds+w
hbq2KgdV3npxHrIKs+MUEJ3A5C4kAFtGRcp4IX3U0IHNoJTRiFPVT36UvZYK5678MAd8Zqp7C+n0
2dO4WMREsSWxXiZxi0Fl/ayy4byShntfVgCPumRGZwPqC0ET/7xXu6wXPcxRtuhkTwKM47+fUzPn
4UPr4LpvUJo5VCrwcpPV3+c0H/L9I3lauq4zXUrzAUROWt6fuDilUZ8yLVTXRmPYcaICCaDCLHrA
m0X8je5h1gNH/395yxffMFGFRs3LXFhjm8WAoiUaICcq8QciAFf179XO6tyRBwx9LADDmS5W9dJY
4dQGII1iRnKZquh6Dqgkv+Vn9BMvwfvMG+QLcZN18XyFxG0Ngwwa6zjhSd0hYClOAPIKNCcT3wGD
4Y2dfktg/bPX9kKueO1nDoDMjvykxrhs42PwXdnUhmTW6IRq06Wa86xmvBA1sSsuCjT/eSEC7wKW
Gb2/PGIjbak9c3ErR3VzERWJUuyFPmCyKVeZQbMrMb6K2VIjCQFvwhSN8p5COI0W0VJD3tJeTuyM
iDHJOBvrCq4Ibsb2JQvvjJ4KwMj++2rOb6Q8ogYAsu6G1HnIZCkJcrgDYpftol7ZqQn/3DRLnQ9L
YiYaDexLntFkJRItY/28t6BJvXipKLIkZKLNhjbJi7pEnCwJPQk57NtXGogLb3nWFwQs0n82DB0+
1zciU6KuAHoxRhlcR0VtDg9Ze0Pi0WuNBZs8rzX+kTR5xmkr66LEQTmDGl10AfuCSGfvyw8aSs3i
y9/XYD6g0jUNSGRIRovTRgofDYXIOEIYMrjlIYt5iQGdTzW1oU8YOv9yQIcbNQF/MpDE5UEljZwt
letmtxbjN+gIkMCAN8VlGsIs97sAjy0SN8C2zKR8FbgrIJ+v83qhIXrWTbgQNXnXntZGQJbCKYrw
dIDzrn//vZ9LSxmv6oXeGIAI5vY9PB0XLVNJf+oNcKiZkc+a1vxb0gxKHvLuF0sZNcmFqO5cDXqS
AzolbxQmnFnXf+j8Ois3fmEL7abREssVt6m67T00VLwW0mffLIWs89sJhiADdZMxn3z9DYVyRgZT
xe3BhENj5jrvmp2fLZnRWZ2I0bv/L2ViX/S+UoBwgvetSJ8ZZoU1dCtj2s1dKMjMvrsLMRPbUo1Y
kXWsI2ZB4VM27vPcR3212PqRyGThq0JPwN9HOCdwBPREWy3g8m5YvAvERk3OI/3tnt+D4rnqIiYk
G791BvdYoN3ub2lzWvJS2kRLdgLXye6IXNfpSDYBMUr1XlFoXVBec2d1IWUKi5uFpVipDZJAVfh2
DvZdjEGNrbw0BTJ37y6lTO9dqyShEY/jmKn+0XuyJYr5Qry8sF3y5NJ1XZvJQgFnSotATW+29R2X
3v99IgvnL08uXJxwg9eM5SUOvcy1GdQINb7cc+wkLeiV0Lvzt7j5FWHccIS+u+VvP9cA43NjEPZ1
er3NVMCMRekxwRzy32LGezTNYqGC+l8xE70EPCs5l3uY/FTHbGqDZQBNE0o9s3ql+Mh41Op41clV
fvW33PmbB2ogSURP7A3jEZ+dM0kaa/qy1h71JPVoXBpo0wbUZbNkNufUPNBA/itr/PmF7k3rhBPR
FQiPQzaF9ksvwVSC98Tcxen4JUnjHbqQdO70MmvFsQbQmkD9Pwef3rDn2p1XP/+9ffO3458lTdQD
kMaKrhnLuGAWEcPNAMBco1gCoZltLrnYOH3iRRmypwJiGM0lIkDy3KY56WUJgtncjnhpXzW+lY2j
obUS5+jnBG8ex73w6IaUAsMG4Jr195Lntch/lzyt+PMdqGMCHb3Got/akdLed/5SXm/h+KZwyrza
VrHi4VImyqYSzU4omVAxkADxi/N38+/un9VMtEnndkGflmOaGni5nkpTbocWG1JxR5TDFNXEkPrf
2zcbJGlI6YBmE/PEN9z1bp5KXmLg5nvA1beSojg/gx0xfcZIt77uReMpiMvB7IBA5TTnIiDg+jt6
Yum+//0dszf3n8/4dXEvnoihG+DOCWEM3KC1fJ2DcUPhfAl8Y/YkL6RMTI6bAZwwHJU1j7q4gAo5
q/qPGmRMi2Srs2bhQtLE8mAMPumbDia0zwOUa5+rKmdlaA89k6KjHCwluWf15oW46b0pAmS/5TEF
WAQ0jrdxtXczjhnnpce/JGjie/eVniZyhXXFGGlRfJPP35LuRasWkmiz3Q2aOOLlYxxLBRDQtcqs
JJifPESqNpcdRaQVevFS0xgABVRYdY1p23LV61aSNgR0NCSKhIV3MfsQL+SP+3BxH4U6d6tSRAjf
1ztFMXNMsnShXZWYongsXZMflgpvsxt7IXBijfxoANRAhaAmzwRc/uxhaFOGZhqadcrC3OqsyrwQ
NTFHHRiiYyMwUPPxMopM65YH1c7fz3lpNRNDhA4QdAIVOD5vtATuz3lkmS/WAb+0bQtrmQ4s52Ln
i5oBIy6gPproGGgXF27CwlKUic7QUZHyXRkq2eB/0sFKVA6kXSvFLf6PciYaIxObLos7kM6U+aNQ
f5/zke8NcKYB+z8djTJRFULE9xWYixDugdZWGO+1ZlaALcy8178FzSrbf66ZMlEVWVk3IN9ChlYB
5R8JpfeiT9aFKPoMSatVCYClv+UtHdREZYhZLiXISgPZRAsVeq4UzD2hJC95me129YKwWf1+sbjx
Yy70Q9uDhq02EFnkA5iCWzBCBRl6KvVthWpS4MssEKOPv9e3oJKmBRjURVQ0PCJOH0H/Boxu+RZA
cWX+WRyoYtRMRSZ8QeLoyV2GAYIGdg9DAhQ8/tW3LDiKFJ/jAd4Pjcjz5lkhAHxjEv76HBFwheI/
LT2dNvjRZrNhO7azLGYRx7m3+eP3MaIGVZm+/fxsSEPI53F7jAnZmrZpUrqnxPwkto0/Ufxa/bAv
UN2RTQhR0kIwc5NlEXRYETABgFhX5pEnmzisFdfgNalg0jqvB0tghS2/6tveEkn8pO++eqskC1mI
GxcZQ02qwMsieHzx/6QpkXSoxm4WGBXY5D1TdwKTOxNhxTuB4/Ng/mLFIXvRedouoaP/ogZdHZiB
0XxwvwgGkLEVoINfX8si6esiDpqcalZttxSQ2QTcc4748M4f2ldvK1Hx8Z14W36lsWcN9c+P6jNy
F67N1JcDKYyCVQP5FaAUijCFCgiBKwk2twIc6yS6B6z0eeHt3TYEIThEFnecrlCQR52W9L26y/Ji
rHz5W9Guv5MdJsKx0o4EtGDBl2S/++t6oyzhSN7WvUa5gH4FfQ9YwqXpDDWAo6sCsOnAvDdzZ9hw
JNlFoIImyTYn8ioNFzT1rW8OOSCBAlqVohniDeZCOCiG5/+OQNjKwTMRczAuNgfak9Ja0i63jSuj
MLS5A4kcDtfN+DsvDE12LrE4/S5Z+QwUfxQ1i8MbOBhIbjamaHX2PmKixbHnv9XM7XTUKNpAv7YG
ZIlRiV3fWl91h4FzwROt3nHEd6zIRNBamio7s/fk8EpDW2SGsyD0xlyIGEUSFQDQaIDR16aHqYO0
V6l0FDGhyfYylTaJ/Rmy0kzNynQ3aOSmS+/ityPs8nWKECkLEIihCBzp1KkVxF6P2hH35sMbqLBN
nqT7/sifCvaaUo1ht6Fe/bW8aUm4UhbWewu6A+FgawB0MeYtJaSJrje5aNQzV/fYZIXodzrQ203V
tkIW7InLYLLs3hz2ybYktCWvrqUT1I8tcJ8yENuSp7/3Xhx9jOlGAM4fWsIYv4ifmOoiT5NSR5GY
IlJhGNkjEa13JU9cEpMVlXagrFrRT4y/PgE1faFlURwdqb+ET0y3L/MgABk3wiCFSQaiEQcdtA6Q
8CU7Oz2lpCQG07YgyiTZggm/rdQgwBYAGaZBNaNKMs21t0mbJqGA9J1sN/qq3uNRE9PYcXbAW3/v
sTBzvyEKxEmYGFFAYDd5VKjaxVzVYvK1NX2HI+I6Za5TfYBcl0XOGcbPs8QPYSG0uG3hwAJHpS+P
jDiAd5qcbKDm4A7wgTyQmagjZGZtgnUZNihfgRsyIUAj+D5y+8/s6LOIohi7cwmmHheWfuN5jh8x
3i8NUEm3M3hipmcKHyA5w9vFPbgQWLITNqqDLk3b3aLIQoEbDwMxLCxeuPHQ0BgDVmuYe9TTbvHB
wz72QaoLDzQhIZ5zYz0BXf2Nh+LWLKAaOsjkpBg7pLHpUvf770WLNx4phI8AaWOHoYiq0uR9x1LK
KQGvozTAdGqs5L1oh6+JOayiXXffrD7BCmtG9uiDvN/198Jdanam8gXeNntxRHk85OsXhk8BvpfO
I0sNCPjxBV44x6XsKQAewKckJHfirUbSg4wAjeQbkHet+5d4LezahUOfsV/XQidxTRxqQi62EFqe
GoYC6DYwzz+pZZjdWv6qT+nz2Qn3K3/XwpxkSx7JzIplEWMBIIJSFUxVTTbfSM+u1/IdYo+eKJ/d
KdqFJZFyUL0Rnug0egeRGE0OX3+f+dyFwwAa5pzwvEXthuqnbqTKxSwCxJZEpZLTAyn0Gx0Nu2/+
lMPpFmzvETTLW522J6jxfysdZ6uC4QjNzxo6wqYQlqnkV7oeahwZoEnXymdjGatwW/z09PDdlGTY
9wKTC/ZUv4Tr8l+rt4nwyY57rnsulVG4B9oUXHgS3A3bZgWe85wKbyluWu2UdvBQLLn2owt9dbl/
BcNjECXoOcmYaDhMSvVZEEAw0FxcjQkn1BlrUsgmZ4svurmwxzeqbJSmAw5QFg0AzE1hLRPdPSP1
XCS0X/Pf8mtRkMgG5DuNHkHDsxGckrEWdnNB7O8ibhap66MOV1WAzY2fdfGCW8Mooz4ROfKMqO+0
2Z1Ob9bmBEVOTqfT7o2nu9PbwbIsxHybhDBEfo5FLIeQI8Hv44v9bRN7C+Jctt+aJsEW4Y9bc7vf
79fvPnla3a3u7p6f/96sWxUwbhYAXmFhgRmtq6NJvPhqJe7CkK+wWSVrTRFOXbbLP1QHpNgP4isK
EdJ9WhHuXQxp/H0OKRqAtce/P+E2REBU8DsNMJJi3mKX80inZeez7MPAayJBe7louiw3R9A2/JEp
bClxfutSQNcruqojvAWwE3BBrxctgQbKQ9MfrMoWvZI8YgONBDsPIYmHlo+lN3/juY39Chh4GIEb
f+n9rqUFYar2GY/1lZwVPHMGkWnIRMfbFifo2U9Fp4vWZMwTXd1FOGSgGlMFZDs1uE4TxX5WtNJD
Z7dP23Wd75MAbvI3rCmBiisw9U4EoL2xJY1+E0njBqE4Pc4JjVP8eOjXCzVSYMk1ouojhtYpKKm2
pQUwlPuMJveBHa3P1lPBZAsgpCZGCreZY6zrVUqNhSbP3/d9s/iLzxg35+JKd6XQ1cDF82nDij3w
A4i71g7xEbkmuOfnT81EVZZWJNqm+x/JbMnepSHR9wp5//E+/r7bt+gb2BIBHgYGxyXA+U71PaZd
/FrU2pgW+/Pd2Hv+YGB3cus53unmWwUMVtpbL8Iq2r62OmhlKKCx4X0+B0u38Ma1Rc0WHCxweARo
REmevHORyzOtkJqYGuYd29z9vUzhNhzFv36kyQHHG4QgJL7e86CNvNRVzzHdMHZ6Pj2zmu6eT1B1
SG49vnnEIdB8BgGYF34X5K0gB/y2dtZuVILHz8/jy+fLNkUsQ15IR7cv5tZc04fVar+lhPpk/VDZ
q9WY9YIa3LC/P/+32ev6xoxfjzAexK/GSEp5/fUADqr7ftQHDH4Q/rsh9Iet2GZcwNtux/B7x+47
prJXQhzLAtS3db99fTXNvYnhMec1JRQ5uRVjC18m8LfKA58mClBSSN8gsTj6zxeXeUBCIzhL48a2
FGYjIjsWkc0dDAgSijtYms0JW44sogNLYuGnp9N//mR935P74/EzoLYNY4I8IpqcyfZIbJPQFdnT
tfliYm9Xq/GzGWVrSk1GN0u2/8Yay0gYgPFYx/+i2W5a+dbBXCO1hhfRygofjQflIXSkU8jkQ/oC
SLdhBUAXJPcexf3ALSne2zt/LVq83js3rgV0+UE0bzfbWLd5WlDvG8QsYk6UXQMvV9wUlse8l7/v
061Rnax5ooEyT0qSQYLguKbiW28bJD60u/CxWVXEdYBxTXmWPRi2+lqI5OwssnHdXprrhU/sWx/k
ADMVIT9HExzh7eQ5WZeb/oA8u2IOZgAiwH+dKsGSkZ0BpC+MOai0J7r/3FZZFeRlBCMuPco0R04a
GKO70Yc/6axhzSrbtKZMAaO4ydlA3EfQFSLE7dbBo3sqvuSl8OLG5xw/CBdubEIHHti0uVIdhiws
GtDn8s9Ja3pP529cOCa0O+DT9/bCgY+JgWsFImKaEdf8N1t0U3otQD2Y8BEAEmWFqHc77sFxrQPG
Lsjn4OHElXv/A01OWw8jx/vkQVnSEqPj/pf4iXKvAQ7MJSHEC4dyC65C5wNNuvsK0Dl49NK9a52d
FpiSO+/AWX+v/NZ5k7FySQUWGRp3x8rH9RuT2lIT2pwLwaNJpFX5Ja04JJTlT4mGZmf3Cy9rxnO7
Evf78wt1GA4gjTQSiEMbOslFVKoI0iTgfqbeIfj3xhvCAGCiykAqlm+4y5TUyFI9USL63FL9J9/6
x379yFFhn9m8WW4Cp3CQh9qBr3lvMMpt7ngG1M7HhR2eUaAj8RwYqEGhChK6yQ4PvhsbXoUl76rH
6mDskXQTLGADuPBnQCX0lt9zjr9JZSa8/i35NjGFs72QPK0BqUaQ9nL6u9nGYWDl6bxvzVSiqh0e
DbNg8Q/3FmyRn7DzH2CMP8kCWbUkX4Lxnr1jKELBh9bBNo/48fqOyZzqoyiK7yietZoo1kGFWnlu
GUbsrcBaGkK7zRCMywa4JEhKcKnhvl2LG4QUrOlndazFnJ/r98SUPiSm/gA+GRUpG60vFcIx7hGT
72uc9997PnvBkW5G4wLA7NFcPInR80boIlAgAxj7ENypjel+BVuMaIGO9ateeEy3WV0sFKweGqbG
EP3dwHaqmBbjipSLaXunPMhr2Uzs8EU5FETZn0MksyMHHbOag/kx2q0luKahLXwtrHc0hVPVdfkN
k80WE69vDAXfUJ5EW14HsBUvMnhjYSOrn5T2j765YBnG23IjcbQLeNzIE/ATr0AGgUyWuFCWZWwh
1faDyt6neDqvtIU4ZMYnxvbC7cHgn4Lk5jRjXwcxFxajalQeAA1jiQDdRx4CCYLs04hIZYJ7mJ03
wUdoNynKrAsbO9r46TIR+CEARFbVuGkLlThNjnWkJGhzyjbaQ8dau1v1qGhWK9GJ1819SsWFMsHs
ii9ljod9oZ0NTgwTwH3C73GG7XknmiEz9gbNTckOf7DLhN/nNoamtSN/v7DcuXuk6hLyeai/j8zP
16IHtD75Rl5EtKUCooz7zP7WHQR5R8l+8ixundIFgeM1udnffwRO/VpfEl1dqYaIimvQP4Ap1qXi
V+az1IwpoHkE1MUWbO1MYIvMErj9kEgDmBBWe73GagDadhJ1ES005q4tGdW+j+p4ZjEB8a51j/If
PIB15uhmTBSa0hWqkCQzW6fe+Asez22pBLrj8lsmR+1HwQBDjKOuaVRQ16f1HnVdS2UYE7urHY6l
P8Hj8KQvXbFxjTfbPlLioAKJZPm0tUgYzvWgtzhn5aB9Fnugg6w5qtHaCs9IGoOPZ0FbzC4Uz+g3
vsWoxzStB7BLHSACUoQjztBPekBy6hUzBJzNb9QHtPubwlFetavFwsjchUa4BNAnCUU/DIFcHzYY
zzK5i7HBgD8st9URyKCg7yJ3/FZE7kaA7nheuNFzjsaFxKm5BxuZPuQA0EQqcLDUJ7AjmsFafk1z
MxdouYlX3ZN+jykz7tH4XzZ5JG9BVdlA5naaJhn4BqU/HqdamBppHsSfb808M+9YrY27wRy1I28v
jo3O7TBmpnVECShpo5v3eodBkMh1ipdF1H0CDW5v9wgP5dfQCgDVSMJnkMnY2VI0PHd9L2VOTlUe
BkFsQ5wqD3HByjPTD9HJTXA0EOVoMHnpucwEJhpKpih06Mht6NMoKGiaOswANkWVTwnsDZgdJd+K
GUAT+2b8vUQL+VuqvH6d0tj0hBQgTCtyuhPbKuUBGl17dVSKATzkN8RaGitM9+2MWjkqW3RzSh3J
klmzkQbykjDxq1l7rIKeQsYLsRLa32EX/V1vL3Wf3XQ0jZVV0DeroAjSEKZNp04KQa/aCAPI1L2T
jrmTrdFmJKFdokdtN7ZDMwd5OPvXTwoeO0AD1THnBtTyiecquGeMtJa41/pTa4uorGZ2ERG059q2
RDVkJskLxpUxQrFw7rc+DoJwNDVBNFZ8k+BWuEQvMcYL5fHc7mMWbeP7wJFosOBBzihH+MeYgAMx
o25AzKhSLgy+7DWhkkW4Xr6jbDKVRKa7HWwZJdwH8Fta/cuXxvi3/yG/AnA/ZMWgHZG0A3Dhtdh2
MNyw8CHWi0kxdtSJd/4x2HSr3Eo3W/ClBdvA5h+UnWype36xL+S2yQi3B6vF3sojOt90ePQclH5W
NZCfIclsEOHkbaJdDO7GdcR0E3P8C9fo9jhxiIgAYQngqoP77nq9al4UeS8PMZUe1DvB8Rsi3p2/
EzAwOOFzhS0+2D/G6wCbwDFt6Q7fOpIQPjqyeDMANZUmm81Vfu7LXQivpgdCFpFtfc2/FzGJnjNb
3yIzOay7n+5sLa16btFwoKFPkDhHh96Y4Lm4WwA8KrJ8GKOTNV4r9V/OrDEDa9FNv00UAcj9Qs6k
6UNt8qZPecjRHoBrtqo2teWS9Dm2u3/doI/bcilpoh2rMoWi8CGppkWPXjGFaBYYZo2nbq2T80El
5wVzMxPBQ6KBnj/0l+DwpnhbqpcEXcSLMdV354TV9xzl9gCUtr2dhvi9cKCR0dLgPbQsfQIkCLog
/r65MyEmFK4BqGwg8sNnmyLV9F7Jy7WHy+M+Re8yLccMv3oSSWuhsXLfKvRT/FwDnfNwXsuYekKp
b4kseyZ7MH4CAIthkUbkx8n5omWqcrUaJRhu5e6yd+R+u3u5RAfRQPW93pFkCUl4Jv0rI2+C4jMy
R+hAnMJfeG2USoUIicOBR6X9Pm3o+F72AO3aBzRwvMfCkcwGZHEMVnhn2Itrnns7KMChZw20PICB
m9w0ry88Q0xQ7eks11Ye9DvfZ2CtgLOcr4oQuL9UW3fv/Gls21oKU2Y3HCoDzZ6CAQbLqV+FIQy1
qCINpaZDypr/pOiCp8FureALkW65GIrNaahLgROnqop1Jec0oIZ2VnyS7XrH1ZaPQpeHJqI7z+JD
6obU+FrskR7/vdfeDs4Zm4veYRmtu9PXxedhbwSxEVP+7jSQaDesVOoey42IXjGXJFZekHojff39
pOaMz5XUydmqVc6nnQypoTPEON7u0buT3roByBmoXf8PLgwWOSZLoEfQ1T61tdIQe5UEtHTafAoP
+XY4CSyvSPgAVqnT+Sg/PAD2jJS7pZz2rOaQx5TnaHTEG88104CIi9opVFdHwKn7AKZKIqCaG5Gj
SV5eaoYmCVMlK2SnFjZ47jqhK8wYnafRnR3jhgvDo+hRqIvjsRZmB0c1/xjQtg/mIfoCVkvKb/j7
XiNL6x3zE9O7NHpRiH3gUUFVXgtN4Gc0WgXb4L4NLDxIeyDneNbSWOZNkz08Fpi6f8SMiuNibUNX
YUorhJjOkn+iTcc4OtjZ1jtyNlLoluIsglrPPRIDnvfI9zh28E6u6xDqoc6dNY40VntXPINJCpF0
gBQJE48v+b53MBlmL9md3xztdDuNsb0MThNOkZ+oBORmvC4cIFV/qixgezHtQVxngX22hHVqn1fF
UgQ7ns9EIFC+xqEJEXxoqDxdbywAIEWxDzCEmSRmZ/Em35HY0rfKfUzarWZjEO+uXXUIMxZ1/cwG
X0qeJqKyHvGFOi7VEJHI/Ul+OpTXvitj076+DGbirA0MXy28kTkTdyV0YlQlOatQG4FQOKUFGmVz
Sz5WxK7WwNZTiU6eFCe17yRH3y9WnGZ3GnlrXcQvtDNMnOGWd2XVVUC33VnopPhqTorlvRskyazy
IzhKZrUzUB1xwrtFuz7zRhFwoFMRwQ5U4dTtN6pEy8Cigv4Wqj57xLPTbWwp+12NThOOena5LXYy
SZyQSGv9Ib6vNwlrSbFS7zGF7CxoqRkTD48KfpWEfCA6fSbboCiu7qP4BktOxmqY5jMVZTB0vPh0
LDa6lkq6gmYMaUky5sYWIsyZZCR60DGmAyOPWacbQlrwAeKHrj9WSSSrt8HmGmz0n2qbkDvd6tfQ
nE62k39EUyaYPRUd+RQO+FJ+va8GWrio2C29hN860PUbVNBphdeHSRokPaaeHlcGKqfomFnanE7W
brfaoe0uIxp5tNEbAX93T5wXU6BoLflhd3cLvvZt/x+AgjXU3XURET9wM6cHksmVWPWQDiIjBqJH
EMdRqyG7ewNpWcditZmh+yXDGR1OCTntdh9oghnf6v3RIltbsivz5Yjd2m7J652JoS9qYshqhdGv
fUr2aIp5KcfJLxKS1WZNV1/PErpBlhSncmv8RoZsdPDAo8ELm2YsqrQ+x4WBVeAT3zjytrPQlY1u
EzRuOiZ6X77RrPiCb1sfVTJ+pI2OHXN9hxhbQxPJUoeydqvcrj5nGgQactzBB/jd1F00js4xmF5y
Gk9VO/R059yHTm2iy+i+Iff4tLG7Bc2T4y+L2AQEfr+/X8eJOXgL6bitaKrErxVbcsxuXyS+Fel5
cGHiIoBz+toE1HLVKUGLGS5Eyf09ek5Ydq+s3G2wVRmfY15DPnTvKU028mbp2Gb08Sh75BmFNkBC
ZqKPs3OQR4aI1xii/o8OG0yI6CxvUCRHCyeKL96jtmt0TEFprPvMWbxECzNTNAXNLOYFFeTW4PJP
315t9GEr4u7AKxXfGgBKb4Hu/sC/uiw7obG5XPkVeXkqd9LR/16MOOYuLZKOWDrGB8ca0PXOl4Ia
NnyJACCs0TzX2unK37spzTfuSlEIbymg/LWFh+Z1QQffmiIFHVmIAJCel+BXTU48B+ZTErZAvKo+
zwrp0Vi0HhygasL0Dnv+oCDJl/gmNRxhSfvPrBisIwpYrccs2A0/lKAFXFr2kHw2AZbQnAYQia36
O4H4qAxs+09pDSxil6rmworHnZyo2Cu5E2+O04eIH1z4xtKhfhZpylqYGRKjF6KxjZL0j0spDEyA
zonEmB1WiTHCG1qcRDLqKuDG5rzx1846WGeCWZl1QB4fP87k4yDgjxZmaPHehbGlkG0sJpDHA9xM
EphABkDkgP44dO4VjDygZ4Kun57W6weerNY/PVIgORoMH9YPmNmiK4oOhidYTLJf458x0YLIavJF
2d/7+HszpvuIthlDB5MlIhxt4u6fMQqkREad0Iph+sIS7dgaLJm6u0YkzYo33zwmWdoBKfuNjHyN
CvSGcSKI+LAJDUaCho1q4V3fuwxA2XfVqd2mtnoaw85VzvRdsKTcZsIxeFy4bLjnSAbetFP5Ka8G
jYKgnkP6mocLb9DwoB4fFVQ+Vy7e+zPHcubfP0hrnowMSeAYWsoI3g6xApAa5RowOmB7MEUxeW9g
pRKCTHARcNvagx+Q3oSG3Zx37hFP8Kf+ykBCzESkkRYnGGZeuoJ8DkoHmBMes3jXGgbM3eAoUeHs
8slGg785MPTVhSQDR+09cndHxVYRCL/3iwb51udE48+F4PHnFwEbLyPc52sEbGcT88njWKmCOG1R
k43vdnIfwW+MXBHGJhDjSxP7kYRS38gFjheJwp/cqZxmU3kg2iLqZ8SSj6VwacZU4rDGfcSwN7IZ
o3q7WFV71kWe67Eq3vaPyVOzjpzO5Iny+PczmwkDsXuYyBiTF0CJno7WDYlYRX6HYwuPxS6zReoz
Ca3+qNoWGJ1fYYxOXABanLPEVyInL9sFwFGZNRBZWeU22T+Kaw9tQy8qa2j+0zIepknZFeiP8xg4
zKQFkzTTcI6yBNwAbCoScOjHvN7ZQJCGpGt/Wz91szDjx8zu1/q6ZLpjUO7JgBOi7MQT91aSysrt
eu3CD+8woLzgDv96O5MbNXoDEs9DxWEkYFTrF0cco5QsRcFvT+KbRrP3kv3wa80cLHRlAH3mPbj/
zHCnKRC+YgLMV5WN88vjUHh89wPkRrOwdHSLKAuaVxhf6s13jVoXJQ1os19Fd/FdaYO/K4z9yHDT
0WUEY2KYzQc6ytAdivkvGmCI1anXSx4act03gjFxgkFPtJahKAjaoOsNwRBUlquVm9DfrnjMAcGS
wXaNvx10bz/eYzKDwmLh7xwOoCfCmIgVABmioM7jI/7WziAd+50ggqE4ZMTqGFq1LOvx8AjPHE3d
8HHf3zHntH+le3O9p/s9oVtMoY8DRFSidP2ADvXVZoUY4vefXj2NZg+/fcLGJnC6JYTSB/xT1Dd7
ElgPKf25G3/AlrIlM3mosaqDuXlAQCKBeuM5hQWnerKaoON+tOoJ2Yx97Rg0xF+ZaGNuYFPiR2N7
u4KRY/FuhxikHWcKDgfn8HgPa789fpqYmHLwf+9h3OH6E9j3Fxs9+dtXBExbrJIQ4c4+vpwxdLK1
8ed3Hg7ACuthbEMXdM0vQMX1zRrXBEUDID7kuvTJAQ9F5AuA7MSa8OvDQmPiBiMEiKOYxb5GkQyd
+s//j7TzXHIVy7b1EylCIIz4i5V36fMPkRYEwklICJ7+fCv7xq0U0kmi6/Su2NWVu7oXy043xpj2
2mZaSIC4MCX4JT4lNp+FOgh/PBU//qGGAeOfsy780/hrvNmYX57nmavxh/cFL+zj6YkZETA+zeBK
sG+EOxsinrEn/CD+YurwKH/OBJtu2WLnGbmLOQFV7Map/j3plkNYRtq57+dMej59TMw5M3p+hKcg
lE+mtsv31xaoGYLhudhl/lklABZ7TswGNeSLsM0zP3RrtcKv+eIfvjaet3nyxIxg2cMa4V9LPDbT
WeSmICuIX5a9Hn2OvtecVo4uO8rhd8wXxaS89GQK8ogJtYGNWHds8o3nnU0G5c6Rhb4J0OHyFsd5
GZ/9488m/2zPlAmxxVMg7tFYBP3MlHQ1G8z2sZdw9jhvbOx8zm2G6wIFEOZfZuGu0r5kKW7u2RTb
5omd+/mPU9na88mxhibJCo4zcxt1PYPXVU/CJIHXVlVAkFeo4jTbHeSTfk4pzO3G+VLTwYzJLg2x
fKvuMAU3kBcXY7WBRWkZBT6pkdRK0cRcnKfDzxCg2NGVXXm5+B4u+k/NZ8c+dUxPb91FqQ4ruFcM
WSRe5dz33jLJfkEZ0+qyJzdKrEJFGvuGdA0JubYmBqyd3UE/HfGc1vR53c2eM0tvzN6i2dzns/NU
t4Z36iJ1C/u0kV627tBKXFAxnbWoG/cQMjOBN1kbHdGKltthpHjNw4aAwrg7mHvA2u8nWIZIUphH
L8YlHivz4SJ2Nec40hadO3xjuX+Q2eDxCIavKLe9frRXgyE52dprPo61mXydNVvduz23h5rU6u/N
vabtU5QRUxV1KeqL7aRQc9K2oU6LJ0v6MO77i76VE5GcbcxiDzdi75jB+KOw++OP2CLrklh0+D5M
z975peM7roMCoE4yjdGECRPqCZdvgX6u9ynCj7h6hY3qS1p6JbIg+vI+0nmHCIM+ms3TW8+w9iCr
CxvFqyHKbq76qS2O06iL7iRfx+YkY6k6i3oHvnU7dachc7wbKPXOyg0zz8z0mQyMvf16Osx688gF
ZLQGX/2aL0+P/Vnz3vsOFEtxO2+eLGbdMoMGs6ZaSH+v60xQlNFhK9nj5/zIW8HvG7uBeY9sCp6M
YF4GJozQxhxH/IFwcDZj/n7PXyQSLUholvXzCIr/lfuFJeNpx3wRolt9c0Iy++5udMfTH2AC8E94
/e/uvgna1+vM4Z39e4t/iid/TaZl3iowKHqSMhlhsGABpuOToNe5/++h5vF+EubWHd+LHznW20Lk
H4fC9ozsZ2wi385/78ofUBHsWOVWykuOQHcFCR8m8rTz5Xz+ilWdzzfuxsOZJNvByvGbO2btyQHi
QGz4sJE5wTAuLGuNJR19s9T8cpCz4YOxqdho5vgs/AVbkC87faQbAdnw4nAol1dGlmO/h2zpf5xg
fFgIoKynoC+6WMa5W5jz9/f30MItL0zJdp/dNZ4hCz6+Zy6cksK0X/ltO5XFjcds4ulAZXypbNjb
ufnSEEK8vZHj6VOWjvj1QIxHsSG2IwLMO+ypsKZ/nxJJEZ99dUxQ5UF6Ci0mvW1ugn7Y0/UAr+Bx
+owbRN+xMYnq2srw39B3EyeGqdjjOW7af6z8ZrPxxmzKkj8mhV5yelYr78mbebOGj0zZLHHwf/zy
kfhqPBqcuMp6ZAjcSnxFfrz4mQ//WseEbj2xImLGpolK+JXojkHRVg2ELyv80jn1lKmLQyM268dv
48yzYSsczy8+HM/6x+ESFFQhZsAVwCHjR6gXmNycKf8Hj9xNIgkHn43D1RVt/ii1XG6AAfNcQUIH
CyzirMtzRTsHKd/R71NwZKfUBeDtvs7fl6/UfiHv3kNAFnfAM92Pp9XsbJFBcx44JFbDbVgIUrFt
TdZk+qZH87FjLa9to2g0MiB5SaoY/aLWE9JkSHLrZQaOLfEGO9jfh3kKF7OsnXjV1Vv5RhpeDKaR
pqKNNJapdb9ONIhTgizBzzGTzfk5Qw3TiSQLzUPE9EjCE2QPAnBPtWvY5YPRmaG7tkEGel1UIZCx
I75rB7l1cqi30RaID6DfxIlWvc1wlk5PiSNNDO9Oyk3a83Ssr8iAtbf+95Ct9d0pUlllMUPqy2Qj
GgZawxd1KpMSHI516ml7z3iUHoul3y2zcO0AiNnqTJVSNKnc1qmTjV5APaaASTNR1qg6sMyWvFKo
gCcg9PfOyQoXOtSTfkfx9Ub4TNlV5cSL2gOlxra3d67Igiq4t6ULtou4Q8KwGhAC1Xm4iK2J/m82
ViGLIw0BdoPJaW9sgJpOjQxqamnglz0kM2gQQD4JGQvH09fNQ1fl70bQQLtZiawIsZYQs2itbaKW
YaVWDdt6NJuP/mMcoNlQg5M/2IazexxYpVeNu7I0N9JnlI6pIveBnOK+aC2zqqv9vVEEUQbHUXV7
i/czYjUIdwCMLA7mbmcGX2JPhzMvXlLteB717sNJ/qp3amnc2mEQSBgUbrMALrZ8yyIbRL5f7jKo
D3rPDe/7ztmUX/oSDi4pYE8bnV8/Oy7SteMmWs//M2Qrxw2WWzvkeZHRTgj7VT7LeGmSjge910GQ
nyZn6wGufGh1DCvuZ+v+XgzbOsv7rRHLVT/DJ1xGs7O7HaGBhRxRNlM+9mYnT6xrNPGa/Er/RVGp
1WnBaKULTMfTvK0ndM6qFYVidN46HqcbKAnWFD48tUHaxFzJUebSttfzs6MY7lXI5jVLf66Ohmt3
cJehOyWqpCEkCG0sL0GNvNQzs1dbu7faTi11rDkdSy3uTGupRYcK6qSGcaOf/C5Wz2Fu8DVqQJVU
WYdWPBfnSb7bZ3ZACt53Tl4x6630ewuaXsfo1y4rK/HP6G3dae2sG1pwOBEBLODbwCT+5KhtcjCo
jj7PZvJzOgFFMO5U+7l2zhiXXTCIxWFEqK0tz/N+rRj7OrOUOWr9C2mmT4NJ7BGLnazaVlHFQbry
38z115it1ys/x8cg7FeZlYKCoR4nuC2+ayy2Y+MhIj44WROy/0aXUPWtV/P3XDXhjPw63oZU78uo
ZK59K07s/Sxb3KeuX1GtUx0jR5oSVOpa7lJ+v45GxJOpSCRz0X+4prrSC2EX7vZ1DsbaANNSL7aT
QWZr99rT3pTGaJGO4lVpdUlu/eiyXJxnhiXb8GMgBNO19Vrvjnlfr+Vjbh0nmpV4w3tK4Xa9Qalz
79vKuHJTOrHcG170ED1pT/Se95RFTlk8IgrfOXK/4ym7ekDBYMDOxEr2KaVdlSe3Eu00Tz4wBCFx
swy7zpTIWV3OFnsEyoFJo5N1dY73QB2VOGO2QAxz7C5AbmPTX8U7N3GLadoJq74eT+4DYwFE2Sen
dJXeGEpl0MQ5m7q/PzyWW4o0QAuKlWaY+4Wy2He6GFdPM1kDCBC48bLg3rdVuYa7gJYnkZRzT+tJ
sDmtdKf+qEbBuDeXAVJ33NBbsxPKDpTfhfBkW25aj4aHnY69s2LIsgDUXvpj3zxN9MnW7ruDDtt6
nZthbjpSEiiDU2YFtnd5L+WM1qN0V0XcWhsBirdPeBWhrS8gS41j3gQZ2W80dEfFOMVVr+5TK7K6
aFPXj0PrI1qWVvKHTVbVWY7KpoTu4HaBKNZD7vhjEpaKie57tDmO4qe/F/o6Yy5GFdIwuI1gJ9sU
kJ6cHgotSRB2XGRbFGmCaTmqV72HxtHuNEL2/bfi+k7pgg92RA/Dro2+Mnqt8VvPfzTIBlJMQz+r
Xquh6a8BQGUTLeI5TsbpU+CdAQSfnXi8N3eT/7rOzdgAwRTAK5i+a0W0U5oU+xR5xWpnSidzaA8/
6BA64+Laf6/ytb8oRhKqFdD+wIO2jWuD7Fojh1ye3awYVZPtwre38+Gs7wae7+rgjrukza7BGDjm
RD1kHEU29qqGv9WH2aDUOE29UW9p3NVrYi+z7Jt9kMggsMoJToxzeGoeulLu1wQTRtYFTxi3ShEI
79Zl2ufGqamZa4MqCc3Xcd0+jy5aGU/hazEKupb2KoBnuCEPLwHBQIDsWrWEXir5e/lEA9n+a0TK
FFwZGJxJ+li9b586ScniDl4+8gymU5ehmCCSSS3H4Tz05UxWWVVlnSy2awFe3zpfsRPQsPiTPrrx
6vBOX1Y0OrpKCNcQH+BkEgvLqsKsJ4t1uawpdqdHMJ0L/KIxqhJTWb8SRq+NhbTInd1TMDtZUoKC
1GF2h3eImJHg6f59jm+9FpCWEDv7QdFDHLv8iAxM8WBQYeRkL5hKrh9Toldd9GHNSgJYF4yzmT/N
neA+G38G750UvSsfVawBIS5gmP/AjC6HP6Q6cri5aELwEX+TLL/bj4r5ftTseS4gbU2isym9RONO
f/HKRxWKiWjtgKTGM7+SGqoi6nRhKXjayzKEdi87Q3trnRBt82p3uxo6krP+e6Wvudo/Q5I7IGkG
YqVdMaKOtKuaM0PWjmJYp5Fk4yGbZ2elUTiS3OM65IGsKB2hDxtY0SQC135wDCDN/cl52tiph4iJ
fRdN8zXdrLuChRvOAJlUapPcc5gG7XNwhFu1p4NYYgFv7G96d8oD+o3j5P4j8TRzf+gY7tax+6km
4b7hWMmK+JxffnMYNMMsbRhu+/haWM2YuP8Jxvp8VdteM/p428XmaQHEzg3cv7fhWjOFbQAFQcVO
9AsBQ345ciE1ehjqcWJpOxvCXGkWX7vvGujOPYoPTyfImQnlq7ExPlWdTtCtKy/oQKwwplloMV8O
Xqt5qg23J2CIyPGCT4fm9By8Uy3KzHFNNzVnO4C6iJSIsjhTgVE/U28w/nsB5BuOGBJEVNPJ25Kw
bKcsVR8RpkBA65oCzGM4yyx5TBe3KVqdOEWIf9shrlGWgiekowHJS6dLKufW5dMBMeCXCZxYO2jK
8uSUDc/D2DqQNf0e4mB/U0GbHgZmuTf1195cu4vtrnlfp2rZeFCt4MVFdvgKApr4vVJtBpTrUJ6o
gfcdvvRpaO+WR/cwM+YvxWf89SSb8R14zv86fdgauuUSDXOIo32VoenO/gknVyZN/BU/eMPn7LMe
K5sydoabjm2+caHpX07NVrCkrnmE9HYrouhArrS0txtjWVOW3+3tc2Y2JmJTMcLHKWKA+ajnYGsc
43v4TruejgDtuvxE077fH9GauHKqD7teoSfWYbFzwycaTVObr03pNX4OnSAa7aztvuNpuXXBL8Zs
W/RclrMmZ8zKGoyCkWQOU7hCh5f8aTuTR4M1IuO1p46TqdSthXvrkP0aXOq3Xpdy3ztFcj4Ug+/H
xTwcn2c8K/6LupHhnft3yCuPty/NS3AHLuDhv91yvAgZNVguMNIBSH9fvi5h1qv1hJ5wwJplXlXN
jp2PFNXHEpcGgTPS44GVAkh4EIdi3RVPXr/pzFzI7nLa0F6mLHQ5/ElRMvp6K/Tdm2lDKxtaAcw0
YCe01/kyELk/GqamIC5TuiGAb8uoMbLdmOUr71F8BRRW2FAklpFgufyK2I9pGqbsgTlOACqEyDH2
x/VHHyHIUxcC4LpfCWMJ/V1kn0nxXZl0P+gds2ZQ0Fh3Go3rteYdwCKdSW/23qTJCXicb5+w8L7L
ZaNlB2IKXmp9RtZ5aZiP+jhz/j4AYoEvfFmgGYQ/8EHg35PIbp18f9fbRjskVyzlNZ2Fy3LUm/fW
na7T7VHIsaLVNwAW0hrl3M8Q41CTg7WFUL9WPAP1frcamI3Xs0p0qWxeb2oxKGHNtt+d+eSO0du2
A3dxfy4berhTpthltIlJV2iCoUziqQvFjF9kmsV5/jK5H6FY2eE7XDmrrC/WQyRMBPbIaB3w8ihr
ldHQGYUqUGNl4MVSo+PFNK6PL8kskZfp4yNqV6DGfV4lwdk4pJYAs01pYyYgAtSsQRzogNl29vg+
tKmtfoEw6CGzOtbsr68v5CEDj1KwQGIKvMHCusNJ/P6uyLDXU0Bxo9hcT0f2nb0eWp/TtQ2az+Zn
f5+/HyBQ+wBSOuHkYXcErv3y7imDbVgeah4g6a6ylNp8/+rplu7hzHcs07VhYSt+j9TaCl2tafd6
ZqRqcnbvm+nWCx+LZw0QUAEtp8t3uPaZGI7HlWsOHYK0QmtiaZllW62g1eZw3vtAlCuwpcWWkKH+
gG853j3iuqivhR3c9zFp+UfuGaeOGd94XUW2V8i+gnXVyDpcru2gVrKonxKowXpy9k+b3gbLhmrk
pLGieQjT7uMu/NouaQnl9LpSOle+hMg6qBxJrIsQBG1N/9g/BZgVGn/K8+2CBnvj4Ti2ngavhoee
RkdEep1tIHEFo476gawLvcjWRH19H1fqia1NHqEdeYbTo6icjBWXXNUo6qAPXOfoGA1vkHYBZF7J
GbVGK5RgW+zPNElE9q1y8qUyzkfycjjTecLOoLLDuW7nVcdm3pwje8hpglBMsNVaUK1s0kNf3x1g
7wWLvhMtG4/4MzOjt4ikedg53pXPzywF/FQVIkqg1Vqz3Pfqg94cdDhCbrHAB4RHk7/vpj32L/QO
h67pic9vvQMo6dGCTtgICvUtRyQ1TkrUq9hCZU5b9GUFDjSyymfwaB51GXnJ42lXkDK7eidfZ+WY
p5CvoKsfCoLXVfNdoO3LBC7U8LV5pndgQ1hBRxI0x1Dc2Zlvn/99AZtQjt6zWFsOrXwFhNkOtqfC
79OpKw6tneL0JwezeQoKMzuCl9oEnj4/uoOJlXpQqFBmizx7T49KKEUdMcY1LvbyQ34My6+I2tfk
XNvHfEg/p8VD5O3dA02dxlszmo0PZlmaw/tgljwf7Jyq+v2omA453R3v/+B639ENFogsilJgNFve
r38ut4fsyL5v35B/+XDxQ3E+aVkmRKvUSWd4IVyN1jmjhRMyS8jfwQxtZ9D2tXJEiJtmVr1RAxsO
/Nckpp28dfiYFffKcggzLaSxUB+GQ1em+dbDwdikYQlxhJRi+4xrcb8aikZ5NY1UJgPvTNgM4vSA
wp1sprySshd2PFbX6QP2mGWleIKLIJp2XtqAZnfIlV0ygMG4NeM1KSTAr6mdTvNxPKpQQkfxdoGE
sGJG5vbu/Bg5vcgsnpT/vrLMd3DNWHh0lzSC+MvviIyG/swF615PspHiZY5fWzHuX+VWMPMgUU52
iyHQ647jdcP3463E+olG8MgGt6ZPJ21tmBa0Bc5q6zyNp82G/JEDmADI4d1x7I/kEdob70dKvx23
65a/oeLzAZGBcnKtSpqmUiKVonNZ+VGDa6qtgJR/A80agernZFWP/p7qjYNNmh01J1JyomlW63Ad
d8M6gXLMRs9oTn2aRt/p49Y1UCL//Hug60oyyT7WEuuOvCxNZFpXNiuGaI4nQWkdvrdO+KhZhWIK
uco7HUA5isXx9070uxwuDl1ZoBuPBSMLYWhUu2io2bKB6anp97QtS6rNNS+0IqoKq/6qsLWPwq2m
kXfu7I16w39XMfG81Kj5spUtp1FkIs/7A+2reyPJjbborcbz9y0xqmLrG+Uuvk89JSAD3LHEYrNa
rxTkWWDikPOIFoetYc9ZFZXHdECrvzVBcZ8sJ9LQgVkY5pGkALJofcpTO3ReOwSxr5Hh7O2vgdsm
oa5gncipckAQW5mQBkBSduAlVurq3FZk0TwNqeih/UQc4yUk3AhrHGVu3P89/1ueK4DWvsCn07dA
vvoMRUHOSmKjZa+/N4OpnCEacPCU+x9eKKgBMhIhWWb0XUxp6HTpy9+4S4BAoS1QaCDj2n6s0qDI
z7RbZPj14CkGRUdLx3Xq6R2rfeuJQCqSmI2sAzZBE6fvlwGWktN554e0rCcsfS08nU6S71VlBeM7
lWapk11gdTaAuuHW4ZTT60iBD0Nn2vYzkchntcoZMrfPzwAFo9B5LL29rcBXV+B64ml5uqM/oG5l
qohCTIIuicUbnh5XWJTQKDnzKLcsgTpAh0lVIsRlnGwaoA5K2H22g0lFn9gp/ubhI5r3YAuk6/Pq
72Ml3Zo8p5upc5fpKdmyBoPtQKrPcliSy0oeCutkasvTZHGg4Vwn/PPWEULWj0aRqiFaA7XWeRg1
ilpKu9Ky87G+PFCOXEWrGPF+ZUyJUMOfoy3CZzWKJkc0YjrmeWNwHg5iP0MhS0yl7PJcNXJU+dWJ
fiKVBYE7gJYe2kfgN3hWyfihNz87+Vp2E3v3UEz3HRmPW+ZBvFqMTKpHRBCXg9NZBzHSA4Mbd3t3
F9poOjrhrHqMPk6jdCSS6Uer/4Hekdq1vTdeTQ41gFvh6/B0tKYtxUUTHYTFDR6336otgUpd7sab
3teegaMndZ6M8y4rf8NA0BOcXB4C5DIi/q19LrIyVYscYxiOw9Xgjow5ztQkeh6Od4uw5xjj1Ak+
D6NOdZFb49JymRtE3pIUbssUSmGaS8fKPxCenWfh81AFCVqO/NGQlCGlwMJMH0rvOH3sOFk3Li+F
ZzYVgS2IB+1q1LFfHw9kPYQb13MH7pDrO/G97eT9ayWb+Vv26S9z1KI7RhUeRcscio7z4Lg5WcjK
t2LRXsPn1CW+Tb2zy+fUTd/rT2Our9WJ+i+cGyEXI6hyFH4Izy5P7zlQo3Sf6VydST6TPkNLGonL
eyd6YH3B0mrejh/AQP9FXliUlQU7BQQStA6RT/llCvqD6qAet1JspXSiut/dN9DUdjaZSdOFMLgA
lmidycUPrGwm/aihvBxmby8Gjalis2sNxA29XG6eLSSpQUOJns7tbxGVwDDekw+Hzj49FOZXClge
rD4xQm3XtIuiFNmxw9dXF0ABHV95MVBMuwKW7U5lTzmLNGBJb7f6TZ+eSFNRUNyBPuqtSq//9N3l
TV4Dvrg2PBOik/RP5r/1XKi+LwdFSipeeW0oZJYB2pxnK3a208B7Cd3sOZ7pDyGte3wQ3vF7XHcF
J9fP9MUHtKXYC1k7V301E+4sVMNqgryMvVwt+7CkRmd8m505wa1GqdshPulY8Bt7jI4IKpN0Q0W0
uh0u1If9yUgLUvIV6nTUelDB8PpWeGc4xoP0RnffzhHFCW6dKnoIA9ogRgHn236xdoOo0cI+p6oK
re0UqVvoVw2Rd2GfybvvzK7+Fzf3V8CfRPYTEaYfX/f3ldqVWVz5Yn/X2qSep3cFt0kyVydHYOn6
bm6lJrUWi77VMFAGlvTSlf2/ru1xxKQfRCF/o3rfeqX9ZhDruUiiVXNjUaWW9KS7yng796f+RrIO
SH+Ng5XvpB+yPGpeupy9wXW8xPDEDwSG+JmIA10+KkfyiL0kLg/WMDZDK51pdEtXvP3JLMeNudqO
1XnpvPSnqUnfctjez9/IatjBrHIR9qAMMEB46V/4vJff1F4SPxru4x7HQKND98A+vgXghxbbFc1O
wRhW407jce30iQF/dGoFjrSdAugf1MiQxYCg9nnAKnOV85Dt1/U0w8vsuFY3BoOAAjiMRspCh6k1
u5MaJv1tQD0tW9PCldPtL2Pv5Nzte/i5HWNd22Iy63BPBkzrhwd4ubt739ALRWZiQgQXlfuRbh4W
4TKYB6FteBl9t3xHvy9heP898I3oDOVITJSQ68HzaaeG5Uyrmr5PUiV/rom94J8QMjSmNmYfwSC7
Pl1tJlSRPH+uj7vUe24kbIVupQRGANOExWilH4pBtiM4k/Yo7dvKJHaOj8fIqZ9VJBlqgLq5N0zt
vyd8jQ8A7/V7yNY9SpU0z6WALIAGPWGLYmAwEgyYswkKTfTs7T1QbJge+mbkHbu0jm9kaRmcHJ4O
60mo0rSOVKnUWynVyBoq69q5T0yf3Mf7RqNTlUErIWkxmBvWwMud7/jpbuB95p0g8xvnjKQl+UqR
VpKA/1yeM/kc9WJq2SJlmpMcdHDAhi872/dSdz8y3ob3h1X1tH/tTNXeMBhC+gJpKJIveLitcWu/
yalN4OIa+B+L/bOQco09qQDzpk+gKzx17PK1l0nFikdSyBUw3Z9o/Ze9GKh5GKU0YKevPeSXeC71
LUSPjs/So1Tag/uO0W4Yf/xMxIYwiqJBRivFc8qrrNeTzgcB5Ww+DJOUyzJ5C+ByqWvg7iTErZOV
vJQ7cy2N1XHH6OLEtoyxIZrpknsnHB6091SqiiDsnc6i3ELV42gmrxXZpEUxL5/KUbk+3A+QTfvq
4r7It46SkHTCyUP+APDs5VEqVL/OjDPZaMIHvA5Z/M7Y8tgDZES3LDqqo4ZFabTvEsKEE32cz3dn
c7qlZ0anz3ntAhFMQPklO07b5asS5eDc09NjzX6TDVhUOLsZ8LoTxPBpcK97D4dRvelY9evpg04W
Smc/7TivPJIiqbV02E9Kq9iLzk0jaXT8LsdDu5kodCPdonz2mpoVztemc+hrV4ChwRHCswLAeuWJ
pDttO0hE6uPoFEw18XZTfZGOXkBiUPvRu5DKN7IAl+O1jjdZU1/bivEKp08MRZJ2P6Wtha1uzhaI
vZm/kF7yrnf61o7+muSPVMSvGyzXFSzuUkzyzeg7hWgfTG1j4O1gjAwd4NISGi+plb3/m339Z3Hb
hXZ1q1ZyAqmLzrrxm+6mcFWsxNl6yhJOg7GmoboXjPu2YaddcePtdQYVSQoC2WuAXJc3Sq3RFi/P
29JSn42+eXgN76TNaRoHZjqlyr+34h5U8nCSOp1g9BvlLLYYKgNhOSBJMnqXQ2+N6HjI98xa9jQH
aPIoMwnRyxFp46d6VTqhqeMCdAVNN+4QDyaANQ3qEy0dxEH/tceRtvXL7Zn0kvqhwLEa2I3sqJsS
NZej3Tzu6GClmJ9HM+9sd3DDmReocxqr49bRba7d9zONpMbIM+Y7nPvWVJ0VX4lmyaU9RNZia+fe
w95KebQeqqcBXkjHEbsOkBlciAUibY4lbnOti+oU96KSfe4FqBP0J7iY50lDtxLdy0fDu+OUJgvJ
nbTqGFZc00s7cTFsuzzbUI05yTLD5s+lrXnFQn8v36OlfCd0PF3FHW5Cx38LXr47ibA3HiwmzMEi
34Rmd1vFS+plRdQcucvRTHGChb+KnWyu1lY5P9okcF+6QCQ3/KyBCNXogA7+QGT0Lg/WaacXcbZj
e8MXZKHxasspTfXQHbQzGMiQj6yzU3rou056s9rOpn2zmg5Wh844+cYjhkITDgGuPbvdDluPtGPw
C5Ef382SPR26h0AE6aqRuoNNtjXViVBf7KJp3kCXkDLV4UTCK8E+t+9yFsVBc66o++TPiVPKZjHX
XgSlJBlnnwWk/i540I1zReMOaFA4AQpJ4tYtTpSdmlch5WB5PpB+0OMbQMaObxORx+PUTegSKTrw
dJKwbg2sq2TmwbHTrrg90aYZpHs9wOj3rdNYGuWNra3OyF2C3KnetdFg1Z8as+CuPxo6HVfp2p1F
9lpoUINxoYFIW/azn/WOfpJuT9Z5fN7b9ac+z9/o+vb4oN+nz0nXAl87eMBpeCapeXOor2Atu7CX
VGcpwq0ZAbo8oiLlIq764oMmBiufblCFmEmkl5pOy39rnqBJ6eUHno8kqvjzXw90ItV6jRz0ydqR
Psxpg9YzyWgNAXfSStHk1oz+3WQplwppdzKXbUZWXkjoXhQMmXzrs/J5sIwXZSiqpco4HVqyTS+R
RxU5qo4dvQ4YQA6RW6F9FH2grxzIrFL9GPRsZRWqK5QYoN1ArxtaPSC7REodo914F356NRGYMBwV
tMt1JQOO0FVBRQkKRM9MrEFtnyIrtsLHcESz4hcMQDkwj12M6RtpNFJ2mFySwbyMpO5a48p76qE+
42bfJzumBbWxzBbV6+Fha/l3dQZIObhTngW/aI+K7CJ0Bubd31O/AZq+/ISWMylraU83AvzmapKZ
oVvBy31VGA/AduaxCKAq3HfanZvqRjEfdMjjgf2RoIgxoFB+eO8CTd9yulgSARwTOZCrxkc1cLEw
2PI9MT1BoQrvDmRgIpe8Gv3IbdLWsnny+m5D/NKxEjes4sXIrQCqV++HpXZiMx4V59Q3t7Sv8s6I
9Z7w5umoKBqE09+En1jG6+RYmm/ViEAm+hpQFire35TMFl1NOxlSN5yyi89qnZGw6ZW6vGNB/Pnr
APGZE+3Yz+ZztPxokPUqHeC8ZVeZ4kYwyakASE+pBnY43uDlwVSyqrdTxaDbhW6XdugZS9Xejc/3
w3vJG4xO0/OmN0+/J3WAloBhqyTFFDKainl46sQZ3XhuQfpASRS9gEFptpwHpejTdiYUC/Cg4a3s
qCkMSrNn+bPQlfbmW23KlF67hJV+rFXLPaNaJXJxUPBUqBSXS2AcmqoaahyHvvd8XibfUCRGu/1o
OP5IzMyTEpOyVf0hraNHwxsu684tuHkckSIHY0ZYq/+8Hb/f+nK3K3YR066tHkzD7ddhoTvh3cd5
WpqL/rR0ei8+8ndvW8gMoRfSRvDv+3AD3ibkh4C3AWYAj9suKjRhVMt1E+Of2sFisPw07vQPxdps
UdUA3705uknPTEfGPF1o5kTboFX0f/yA1tOUa1kwDIZ8gLKzVd3rqyj5gdQJIATPTkLZ6wlZU4Az
q896cjS397n31pV0HlxbhotFaJdH632zU4tY3v/sgkgGV9YBZbuYfoYAPEj1F04FYRVp+gDxasFW
nUVPZy5FOW9WuSXh1PafKlOZ9+lM0LE+1ycEyizpd1AulA3lnxLFrxOiKL2+fIwzcULLceL53v2X
Rl7c3U0jxNWRD0bVdhF8JNP4O3APo+CpEwF5/TbxBdhpQHgi4dZenebgy0g+A9cOFkvtpbZC0C7Q
g819HymweJ7QHNYazs7mx0vf/CZPf3Iih1iWaD1+71iM6+qAwD4CBiSOhJn/k2f+tRi1et4bwZFP
6U9OR9GSi0TBpJwilmXC4PYik/hmo3oh4K54BhHD6oqer8WOhhdf0L6wOQD6ODiVImY/ToJHeS47
aLtLH+oMtldsyh8nSJ0N3Yz2RDfasl7VS+QfwCIfsLyQLa2uYsLg+uUUX0S/CEoKKgFu6wkrjqdA
KpOQKgaW3b/XVhFdZHVn6yiwLktO5Zom0MCT9mN1U9i915I6w/EjN0VXkMNIx/sANYqu83vP7a97
00GXP3vjjb38wJZty+huosQpHzich0t45qPG3I6SeQ4nU+hWarD/AcKlVm+euH2yh/OhI3egTG4+
c/SvoS5O1yoSpy1TJx2aoVqqfENtAeCNLMU6Pmo904/QJ6lyWrW+hK+Zrd6jMeOhGUjdfF1MO4n/
N48v8SGkDswNsNZLa3MaRnV2GAYcX8/gadN55rhCFH5WySRBJaUeiF7ZgIrcwI5J5fpWJz7x1nPy
o9UFYJ8CUBuPqaqpsd+n3KDTx5zmHiVtpgaB+Tympw49AsiYx2Odsm7+QCXGGkwaFeKV0QXbu3Vk
MfLEGsTM5M7Fe/zrGkdKjzTrjt1Q757xwMInf1ZFDqeh79JdZHOkuCsv/Mbs1PO4Dl4VgvR/Bm6B
jfymLvr7koEjaGw9GpVhZ0fyp/95JGNuMDyB+/tuPFgSfQx051/EWZfjt++qr9W9rc8BKFPqI+qm
Xmn3h4W88t2+LTrV1ub+NA6+O2PKmwuOhhRhMzk/HonLBc8owGn9MxwNTa/sPB/QqWvHC6A8q1Hc
kfG6zrMxxV9Dtc94OTT6B4nCSG+we8/TSnlKFN33fGSPOlyHW1b710htWqJ2NootLcFgnQLUJhMS
nu//Njc3T8s/U2kbvrLR6kOp7PdWcK6dEy/lqXqEzW4dtvGqADsNwHr994i3TO3vKbWeqVzeN7Gm
FGTKJM1UTs4gcM5NbOaRZjaR9/dYHRvVJjYgs+XnRcrsGuk7SBNz31tFpw72RMe501oXXYqSM81i
FOAbTTKRw9GpHCykcGAWXW7SDRrkxbFr0596aVErkS5uNvW/CF3y4ywZFOYpvN8dZ1U6CtQP/+Sb
fy/h7RMoohaEr1DyFI/tr3cM9FONx5RTBEz8WRCqGzX03b+HuG74iMNB+vb/j9FewvC81RuDcqZq
3vuT4VxaKV6z3NufQwpPz0dg5DRymYN87lugy4/26T1Gid1wDu7BLkfaXW3jnjgGZCBUmQCsbjt8
sv9l5RHCNZB2EXCGy0VIytA4/XAHc6lx/XNiKZFhbs+HWQrZX9LBF9QwwoPsLpR6Xeyn2zf0n7Fb
92VnhMhR+ic24OTIOzstLa1M3AoEZ2YaZVeG+/aN+We01nargZ6copIwQao1q85cElvWOevY8BuZ
ZLHh/4zS2vBTJtdhfqjRni1k76yv9fBJPX/I6X2v+B/SrmzHUlzZfhESM+aVYY85j5X1gionzAy2
wcDX30Vd9cmdJNro9GmpWy1tKQNP4XDEirU8aQYsPRIzbI1r9LSd32rgKsNSfX8Nfzc9ux6tLIJi
lYHgQJb5jaF3z2Kwr7WySbxGdV6U0dUDy5XZTqfFXqkcsGClZuPaED9tNqOsjPcpyyWI/BPHLJSR
hT+kaLXXWOQd7Z6PSkFlIKLyuVXKm7a14xsbnNa7iA36a0O7/FVQpblikDkPk7S+Vy2GDJlJryOq
vhZS1/1GzZ8jvf5lackBVQiOZe4xT4l6V/LK+WXKXr/MSpvvksrG6z21IWCm2eLQsAboKAOs0KwQ
4JiVKZgaWPQ+WOprRwVyOpHzS6u56Ued8klLBvodtzdD3jtaSHWrv6xclHCibnjryvxRJMljJQZx
jIh214iq8XIjH16pBs15t8jA4ZSKGKSb+f1YmuSD2m3t2XW5barm3pLpbSVqNCpw66MZdPxPidYq
UybIwdXOuKtE73h9BjxjLOND75aqH1mKu+EO+NXIqPR/cs7QSqG1T1qbIE8ihR5SpURSUarag0y7
T+KmWdjk1W4oeX8tW50EQuWvBhlVP6n194RBu6IXHxNRnpeWyTVDNHZQejXbVKXxiQy84tU5k2GU
0SToOzPxzMrM92mlFzurtBOf2Vl8V5JUDSDPm16aWvVk9AYUgVvXCcYWXxqx+MJNeOPrIzDz/bC1
1AIMT6YYPNO5H1xGfV2XK/1Ny9fN19GZfj/xxxbEqXtptSjajmCCyNoQqCA/c3YyG4PzZ2XN8cze
NJFoUH/pgaEqjdAZoNoKxleO/gtBPJuFDEHCeXuLIwPUAk9wlPPMOSxu0LXYcQbcNBrNWs8irNgo
tvrAedTcoZ3bXOkxWTM3ixctEbtRUSFeNEAuOmLNu1CtDyZZu7YXHc7JsGbBotWY6ANvgAtLzcTX
9Acn6VcmbjGi+rIwL++bWtpafECUE5ngPIo97NywhISp5XHcFucXaSGtDf+JWhxedqhPIZv2ff+1
VqMODlqCfQaY+dNDfwtfg3/jSzOgn1BrAfA9/4BDPG92mqQfXvvE6mzXy6nRT4+wWNqQboSF2qsL
bbNRCxyn2ONCfqzy7rrL+ft5s8sz+zXY2RGwNY5AtUas6rRWUIDEz80CXj2qNCg4XZnZpZsX6Vm8
WAE114Dj+z6xTt7IgncRyBCKIytKv+3u43GNB2QBpTh1UqM4hOYX5JjmqTZLHfquTRBDgioK2d/R
8cp7vJHN9zgNxWN0B58MbdCgBp58KPYrBcelo3BqfPr9xHfpkcGAyUzxMO+A/wD9AXjRzy/YQvcW
xjcxtE5oQMD2Z7OodojhuhGz2JahmRydJEw4tBKqq7o66FWQuF4KfVtwpK9s0MXsywQhnygP0VY1
x7vyKhGdLZE0Y3vjyrlON8MND6Fue1kc6CvwD7v60gYHAwffXnHRbES0Oz/yxe1zYn8WJtbCFhZX
ENdA4mDjDp7r9p4SrQFNl87h6SiN7yvoyIgOSQwrE6VfTp0PYyonFgD0Gp9ONgTYc0FfspV9s3QM
0W0DDiLwkwJZMwu/87Yh9Tg1fiRZGDWvdr9Lst63evRDSG1zfh7/XjNzV3NqbDaRluB1XGcD3qf1
c938GrSjESN42gGOZyrbrt9oI5gOsluigh1F+pIfLGUvcz8nawSpSzfU6ZfMJlskuYyMGN6H8l89
k76W3RskJMNa3/3i1sHLZuJWmAjWZ16u7wfe19Mr2c72IDf2FetK9mv9hmtGZtdt6fRRR1XELW0i
t0aESqPJN9AMCM8v39Kcob0duHqQvEA+a3bbdilatgqJIKKr0Ylt2VzzR/rArVwEDU5ucN7a4qk/
MWfNkHVuNoxqbePl6lzbYfWkvzg+4uPQDS3wB5hgB+nAdonG4Acb8pxb6ffWisNbOhqnHzA7Glnb
NkZvItsWk/vORhWnCHQVdHj1cQQa/PxoF+cWrYSgaJ+md95wbVhA6RQR6Hqo2zw0DZ4lmsIQ26MF
XQ76yplfuiuAr0bd9i9P+hz8w8dKZRliaH/o3H1at0/xWGzPj2dpS4IOiAA/Dv4jcNh8d2aAMqFq
SabxVKhf9O8kfc3bcuViWLyRoOCD1pqptvRDOiLJRAlqdjwaO3JtRddD7fX5Jo82pjwqepBN7oX6
aAResfs36pv5MZBLAUYMZif8Mw/UHM5s0JFibSq0XyJTsuVmkH664XMfthsI+IA/P/Ki3itSVLvq
YC0LvzC538xPm+nkri8V1GPRztf+ndwO9y1tfFKvnPaFTQIj2IyIZ9A0Nsd5lkYj8U53W1/r3Keu
HAOZlP99rhdtJJBB0oFsUVEb/D6OXAfVslCQfpGFuBhcvlWV8mL8N6+RUzPzs1UlSVrZKUaSR9AZ
1B+NDGRG40aWK8/Hpevtm6GZwxCKwbNR4HrLSXN0OCj2+mHnGoBb4/Vu6dlrKdsPMwIFGPZUUFjo
uStw0bHfmR57StztEmXELbj2Gltcya9pnhevUln3Vqdj/HHzVqFjmK2laRdes9/GPbtMeUqdWm+R
s2+cdj8Kazsk6m/ZQ5MgU254Z15YI70/71+W0oYaqBOBfAAECJwCMwejmTUkU9tpUS31Ic/jFMkN
SSBqIW/6TgmzyN70EK+uzLto9b5dcNbfbM/OH0Q8VKKY04Sqw7ZD3NvI5yIJkm7FTy+d89MxzoKH
tIxZj17O1m+zQ92EVNQBJc3KzbNoBKU0EFyDnw+1re+HkEdKpRAo3vgV644uHFlS8qCxb1fWa+Ey
xVp9mZmFfiIhiGFtmIkMHmb2RZ6lvoP01TDqgcnzizHKvazpt7RSvUzaIZ+yv3DiLa08S6rbSN5r
bf37/FctnYzTj5ptXIvHXZXH+KimoDd5VVyo0cq414Y9fcGpqyZDNygRaX1ZG16u2qGV/R6NS7SF
XpV35weDI4c/Nr+WAMZBKQHdAD+5ECJAo6hV4hxqXQL0QpZ3SKZr9U1bWtVTr7KbduzTo4KWr8Og
6e3WiAUbfb3NwYvI+RPR2uHQlGoXcKV/Vwr7BUAr6YlYZmFvp44/MUz5qo7yX2I197WdI0M5giSl
TJKHzsarkOJc+APaMbbwN6CwTWS7qUZEUBloGr246a+Thjue2SaFR5Kk2SV589uyht8kiyDEQ2sZ
GIylO5t0zfVoid6PhFF6VY9qdt60xZXZZY+tSt9Hc7juTPsCLRleXkvI9WS/WUovq4Grfqrot3HH
QP4gEuvYqVb/2PEOZCp9Vzk3FSxcgNJBHltStS9MY7dFz6uHjHVZWCvKb3Ql2b5ChmegnajHQLXx
VMiuuSJVQYWXpoZ+WwNgGxayuHMb6HDxbu+U2m7oMmgP9Nl1rZbUV4om9rtSBzixq28qKoZdEhtJ
2FQDkqsW+pEZ64Pasi65oMzL6ug2zhy0kbgUMEbTrAPWJNVnY3ArzIDructqzQlb0akBMpSd7xoj
mh3KfIBuEmVoNjV0TCdV9nos6pUy3OIxOdlXM3+nxRCizwQ2cU7RNh51PmtXEobL7vzExMzV5SDK
xPgAunfF4I9Ov1V01xcs9mVfjB5Nhut8GP4IYYQ6X6NaXDw2ODRT4wE6PefJ0Uy369qEYrnfM+bR
1h/Ta1rdcPugUNPPsyOpSHD+qC5OKEguACNGcvVHok8hUPqOaxzUNONB6/IH2y32500sD+rLxGzN
mrbnUlRIjcZJ71nmbuCFn0JbRg1Zf1CIT+OP8wbNpSgA/IETmAjsHbo6u0hUS7AcXNKAg3Z60ES7
3gCbN9nEBvFMGfYdeDXAriGtHRuO1Los1aOjeoN1FOJKWr9seQtxFo8CVtEhWErDtEL7GPeq5Jgh
VqsCZ/SHBvhRuS/6+II1g4dsfdhxIExKxef9U0frUIg/8GsZdfzYAUApOw7smpQgeKZ+ZeSeAR7H
taLBX0aSudc9HffsZougaJXKngm/VEhY90AiuhGcbLHto36n5fqmLPONI++JsHwDNbm8HfYxA1IE
kHy7zdH7R/ykL/cRAvpU/s7LPyV3diootxyVXqoJXLAO/gDUildu/rUFm91+TjsMYjQs4Y9ILOW+
AU6+RAlIHCiml9On89tjKbk9tY0BOA+PiQTpLGDrBCQczQxgfUPzCrT3XrEbrzoYBYRpcs+5bS9A
lwNOaMivrxheOmy6DqYN9DKB48uZDRNEbpVl4kKcGBg1tLlOymOMbMpd/lShKdBUveIG6LGV2G0p
fYHxfpmdPuvk5q+YntulhFnR237eQDiizP1W2ndkUEuvrV1fwZ6BgoeXDpBEhYaHpTR/VEl3cQ1E
PbZqiSScMzbXrt3u09LA1mX3xOpwSFynX3nSLrkLsMyi/I7/grJ4+v3kawVXxRA72AvJAFydfoDX
3YDrzxPar8y50NNrRSlXFmZa8B/n5svk3yvhxCTrDbMs7KlDpt7X6bPyYaMQdn7tl6Kvk1HNk5uZ
2XfMim1Ms2Cbghcbor9p4A6I3E3v6ised83YDz+gO66iYwpL/aKIkRtwL7PMn/pgLbZyfyxelxMB
5KS1BBK5+Z7OcfsrToWXc6RS9G3pdNwrSVkHRdqV96ml9944UsMHh5/0SmMoQ6PO5MP5yV04VzjO
aMIAeR6gtPPX+5gaqR3ZiAqEtdcQFBhyjUB7yQL0eyEXiGIYtuYsKKicSPStMVkoXtx4qwttZX8s
eEC8HsH9hzZWMIXPr6zeGLs6yaf4n0A0pbpvhiulOmbpMU/3Tr05P1/TjTvb78hzTD2FYB1CnDE7
YopNGloauPTR0ul16UOPKFF3wa48rBhaaAyeMir/sTTPnHIkiLDrawEICKhWuvcWbw/eQUK0gc50
WR4iCUbnNAN41/RMPBKqIvNrkfiu0oNIVNueH/dSWkQHFQt40kAChK7KWWAgixYBsYruMGE/jm9A
iv1qQw7kOduZXuV6yoe5L36lgGDf5iuXztKUn1qeHUkztQD3bifLeuJJ8qTA22b1vbOWEFxwZd9G
OLtixgRs85mEnXrUfM06SAHo2Mpbdam8CCNAIE/IW7ByzvYPYTUIowXujMoKqv4XLV8yOEwbUtqx
7UkIA7GdijSIgUI1F17Et4ni5/kH4xu38YxEXfNB0+TN9/PJ98x3WY2sj0Ykvkcz7uL2whHca0zL
t0CIpxg7Vwa9e6lBD9ptb821Lb7kGQy0GxIcXaCh557BTFWQ4Lo4S9HYHaSEHCQt1zDfC/4c8/1l
Y3Iep/cTYeYAVBGeJHXFtza6LT2rMF/MlqDaoCYgzxIlC0Rrm9u+GXbEaMtdR+L6yq1bqIw7LAeJ
tn2s0Jf1pIzRVYo6+h60qtCtJKx6pAWTnpYQ04tKvrNroP8dpwOgxrF7341qLeg15X7lKE575Oea
fY1ptocAOiJJNPmgwe2aS1dSaN2WxPGbRIybdGgNIJygfWy4oDBC0GR5tHfi+4wR15Oj/l6p2YdE
iBf2TP1tUOn4QNH64NRL/NLWHlc+djo1Zz72B/ZC0TJwPU0bLIWgeX+hqqanRYFlhJWSh05005S/
kEjxVPJYFO9Z/XDe/sr66zO3hWRu3FST28rjPFAdSJ5BcNraQD+kJSsee9lP/WdZ/saSp1uta3Hm
U1znPB+VW9FoAsEg1z4R+VGvcOJ8ZWoXh4b+679MtKDkmo7XiT2nRW+lRhCbDsOOFr+H9JYiAibP
TbSGsFzoXjVRgvkyNbnOE1MAujS5YyHKa9MD+a38SvC02NL7ejd18m8l2Gc2HP1AB+3QBsCeQODV
81dZ5xf980QRqoP8HZHEbNsTHoE0e8TbQ5bFBYu1C91Q8DZd46laXMYvM/NCg2YN6pADT+o3dhvq
yNQ2OOLcueTd+/mtuej+JuU/yJmi/DXvuutqQ+l5ivEQ/srIvbqGq1p0Eyd/f+b6CiWPeuZ0cH3N
Le02JDk0aLdxxV2seR16yntrxdn+hTrPzzra06ZaGrDK6On+vk1S1E2MoceI7EtxkaaAz2Q+uW9+
IZO4VY/p5VoPydKOwOxBdwpsCwjHZvZGZ2Stw5FK4hW4AJwLplieGa81qix4MISuGNAkOAG50ukc
nmz+wUF7fqQhq9UmH5QNPkPJPMnyXVayfWSyneGq96Z9pyl4g8fIdzfagdnW2ldMjmo2t9++Yraa
WpmoBVNBNYn882EEf5tf184fpUzNDTO6GJpfCvUNBT3sag6sLjcRBkYpW0nxLT2I8RlAV0KCypnI
1L5PhhR2pApkJ/0q7C6abX/sn6GolwbGYfgFNubAvCvfjPsoTJ80/5P45mFY6/hYOJ+IGOADQDoK
BMMcoBVFTUNIjNr6mPRXfUc8Ve8u3DbfFmO98vxfOKHfTM08LB1lI8oaK29VtyQ+1OPKbK4NZTaZ
Dl4ueUYl1jRujkoxbnVoUaLbJMzUZO0VvWZr+v1kF9t17zh5zgGOB6Ba59dgcVTtwePuw3mvtmZn
dlq4XiYmpAcBfaD00WUt2P6rFGS3iWiCSivc8N+Ys0BCMinPoIP3+7DooJDUNVvsR8TPKmS21T8s
39lrLdLLowLOEZob6O6cN+3lTHWR2Aeziw4sQtvsC9CLaeiIN/fnh7Pg0SaO5n/szGkZFafp0m4i
szU0EIx37WYw9F0pb89bWd7XX1ZmkxaXSm4TBb4krtkvPOvqvYuOhrVC+qIVTBb849Tcbsx2Arin
iqoasRNcQFVuBhQ0hozctiNYNUdK0R3i3utmwr2CZiA46eVwk5a1EdZ1fGjzIr2uxrF4PD/wxek9
+aSZE+3gz/I4BorfINeke5BT1dI/b2IhKoMMImi1HLgo9we+UiNKXWbThtQnAr7iAsR7mvbHqW4U
9/O8pb/V8R9Xwomp2ZEmJM3BUydBoPFkbptQe4tuISPNPfc6+3S1QAvyTbKNcBi8cfDEE7jx9uRN
fNInslnjJFw8HyefMlvrjqEyF010S6QM6+4TuSxPGbbw3iu5nuU99TW7swWk6NookwYeU+1eau3W
rNZSqEsxDNYP9DcovqKSPo8ptLiQsW5NDmUEI5q2y8CebR7JPUhJer++K9Mgez6/jtM3/1zGL4vT
mE88s26kRR2XeCE1+iZD7RRQozrej0hhIaGjKiseZoGhC+xUJwOczsipubg2BmoAh6vsXFBWQir0
Mt6Z6A7Xr/U9agbhW+bbm3F7INf0DkE84Or+GnBzITT99g2znRsR0TZ9DvydzCs3SBVIaMSluBUx
/5Xo8qodZOLnrBuPVaxCGeb8fC+f0K/5nu1Vt03zSDNBsmfnod4HPEZnmr5T260JrqXzppb8zVQm
mWS5QLU3h2WggQeAGoFoyTEBbenyoGlvobMXnLeylEgGqdGXmSnJc7qkFNCcngA2TvUgMrwM2kgZ
usb8UQewpvOGzqvRb3ne6NrQZrF3UsZ5wXqck5z/MvX7xLqLxAqybGmhToc1OxipKeOS6rimGqu+
aCOWb1KX/i5orKK40d6CqtsK/7dBzc4Gjw0kqx0wq4r+mJs7V7uN25VH0pIHc1FenSAeAGv/qNEU
ZMhqFa+yFGQ+BFrcBV/xJ0u+GIAiyGVOsKofaGXNHZjOjBL7Gz6raDYG0g+x8xr3T/9isjAI1Gbg
TwDS+L7r1G4sGqXD5jbcg4Kyp6VDZmkNHbq4B5DBw00KbosfcGW7QoXEUKCUCIU9C2RkZJOSF9UV
t6CR9FN3WFmdxV2N2hk0uUAS+YNeLo8yqFZOz5u0M8Ox0DxaJ2HR5pvzU7eU3EfE+mVn5gDdxmxi
rcHVDXype19xL0EjxLitLvQbqFEWex0Eie2rtnKgFi+3U7Mz1xeVLWSaJ2L1xsm4p/ZAtpo8VGLg
bwSa5LQRKC17q6fUS7mxSWMRQF0JqTmxWxn/BPue33kA3oJFd1L2+ZEpGG09w9MdHkvII7d9rXcD
5twDGyMFDVkaSOcydVYO99I9e2pz5k6aRkeCVEds3eZaGLuDT5Jntcoems7dAFMEsjm2ctcunvWT
Uc7cSU0Hy2Acuym3gKiMvVRZw/0tjwmq33gzTC+TWSQPYkhdQKIITTUAbhVlWDXFxka+qnIOcREo
yvv5dVse0Je52UVjlLUldYJQxdUh/NQU12XJVmBKiwceucZ/RjTzKhqCAYlsC4hipjI/mndT/myj
zTntftO1x+Pyaf+yNdsRsq4rza7wQnFIA71kXZCQJbLH085YGdWipanxyoTvB4BhCohObmhDgOoO
jWWYOE4DVX9GFOtpKzYWZ+7LxjxxyXsc7ZYDukJHho0NSv3aDXrzRmXlXQFBtPNbYWVE7mznSbNx
mKsiEtcc0GHVtw2gBu7L/2Zjvt3GhrWR8ZcWTHhjca/qYWqsePzFE3Qya7P91ibJoJUE+g88lr6q
NV6Ehn7uWhdSAOnd3UNDMP83odOJydm2a+SAfMb0RJQMeGPnqcogREhWbuclCgHEANBWhN4TiuJz
Ha8EPe9mp0K2pBq3SXUTy5eIX5jxAzNMr4t/6da+b29E/taXj+dXbXEfojI+cV2CCmKeIuwGLe9r
igeGnWm7mG8cNF6DjdNvjKDuVjzs8kV6Ymx2kY5FXiK+wUuibxRfweHqLZD0AZAEioCd0aPvtmN7
W03D0XZDaLzd8wTNafJpMD5Yz1b20uKZOPmY2fWaOgofR4nIy4zdW6qBesRU/piEr6QlF7fsiZnp
9xNnUg6QKUXWEOG+/KB67nGUl7QLsPFmILzABfC/LefMdXV5azktn8LJNtoAa9tYqc/VZF+28QH4
g5UFnf7aj8Dga2zzBFiJ5DJtJSIUQ3vi2LzE7LwkMkOr2rRaINNNrpjh+QFOW+SHSQAt0LyCli2g
Ob9Pp2y6KspzxAVDdNVTywOs0xtYQMv23xhCaWSSfJskSGauBr0xyGCWcJmmyM1tPvRQd3ELNag6
5R6NYsnu/LgWz+GJuZmb6dO0Vpk1ZWJ1jnrAMXPSsFdutOxJS1/Pm1rq4QInwdfQppNxsiVVoRTo
QIUXjXXiNUheU9crnduKeVoH1ooM0lQguYCsy5is+Lm1Uc4cgEMBTTU0OAA6xOANw6kQxlMDug3P
AZobGJnzI13cLMjQAu4LQsQfjNA98rNqYyvQlOV3EYAalaZv4tzXpbOyeou+5MTQ7O5zGz2yUg0z
2lahI2xQMIeJtbZF1ozMdmSELWhzCvasqtqK7qmsnyjQROdnbDFmBJE11DuhSg8A5/et0eY99KM7
2IgLPWBKtTc7faWOYkyT8eMIf9mYoxBNEYNAlaDrWt3yAlrvYpOA4PCVBcUrwMLv4OoN6+dIgeIw
/NahC994IF+MuzcU8jbVPvdlkK0qoyx66ZNvmgVIpAcsxSHoz7ShhqLTfdY8OmLCWrxzsi3dj/Oz
vLgvT6zNtgvhTt0QgVku0TJpXfUxNHfUu0SpVlZzbVSzHZNI11a4BTuivgbJfiCUTUpdECHtUkC7
tXrlOlgb1syHdbwYmKXAN/fKGJKGbCVAPEg39CvFisW6Jt5P/+zSv3HGiQMTVm6nDaoRfwX1yg3q
Ex+/3atX0CLSQHjg3fU0H6SZXosOmI21lwfCV2Z2OZQ5+YSZJ0taoWlU4hM0fuhBjSPhw0y6G9Mr
AiUO9huckajb32m9b8sH6R668rnAL+f30aI7PfmI2WVIeTOkVgv6i1KCfLq5L9FmOQCSP4T6Wnpv
8ao/MTVttZMpJyYHyysDE4VBKlwYDEzPsgMjS3IhWha4evu76EHtGpsP54e4bBfJQRWs40CdzYYY
O5VpJRXsJv11lO4jTrzBDlRGvKLeOeUjWSvqLYfiiMX/sTgbKTQhhNrJyWKGNsDmtYnK21yvN2kH
YZvqaZSxz5sLRUmgKjil5IcV/7h8PZ98wMwHFzpP4wSJZz+SjyhImfUVdV4aLr1RPWLO+34DfK5j
BOcnenkv/WfYcyEhs0WrIqtixDsNaijdXsk2ZnWBhkivWAMZr6zpHJ1aJA44hKYZztCowmqEHXFo
tO8G39iqzwfErSuptOVb7WtsM39rZnbcDzoMyupJoHl09e37c0QTxTFE2yZ8i6PPRwSo7WCnNSJg
pod2daNmIMxtUEJXhQfxDZCDeXEe784v2KLNSRgBvfh/1Re/n0g6itpwlYmsoVHvZKkhvLErkIhB
9tMytkp7y2gLlKpTr7ybfk4mxqqB2hqYDrQuzDvx8yGVoq9xVWZV+6G59KEDRO/80BbO4HcbM+9K
s15XwBUC/T0N6LXoDyAzNXMDUE4BUy8VA+33XkwG7/8jx1/nrS9P7NcAZy5HZ2Cx4z1OAk3QGp95
o3m0gCCFwJQ0rk0Wxs1/T5aE4YIoHNI3CDLAkv19KRlIfNB8hDi1U+ygq7et8dhGa7xaP29nGIFo
FtjIoNSJ/3w3MkQipyWZXmlGHXmCjM/UGJFWZh4Z1jKdi3vEQShvAPAIlpxpik9uiy5TudFOIZ7e
0qvGleCTVMyqfTu/UIsjAmYOzMx/uzLm75jELNVmYn+y2ifQUQCtfc200ivT+O68oZ+Rt4W2d6RI
QEtGAASfDadlNG+jCYlAjYuk3wnlZpT78yaWxnJiYp4PZHaZZrqD2KnKta20VW+U3T5qQJwl//s6
57fRzJOBWUzboVAgM5XJP90YJOh0W/W4S2fodDgzjytUrcI7HXxtY/Oi6dWhmPgNtfr31BnUgm20
bt4Td63d4+cVNg3MRpe2Bf7VHxhNUpBCV9mUX6d3Nr+uhjA2uGeafuK8nF+t5Q0BFC8e0YChz6kQ
HOTWu7FU8YQZ97kSCO2hW2N4WDMxc4GZUHolAQwed5ZbeAkDRoTxgQZVATrP86NZ3ntfo5k5vBFV
CdPRIFhQomcjzm9E8eFYeAFuzptZqHxjffCQAvYLVST9Z67RKjNmY33yuEB5ZYPSbc10P4ZmSHQo
yl2Bqpa+MraFaApG0Wk8MbhjFPMmyLjVxm6YUsZoZr925FthdAcd+AGVZmGafQIo7YNYwlO7co+u
7pUhL/nBU+OzRUR7Wox2LaTjdJofmQN1+6FZ8U0L4sDfBzhbvSQqnNFhcE6Q40AXYZD8tl9AibOD
ivwlcoxl6D4oawSGf4X/vr/hvxsl3x28qUdtZg1YwDQvm7uCZG5YRi4EVLMk3trSlDcs7cQRUlHX
vLOLEOyhPVgOEa0QRZSHPCGgaWmN+lg1DxowHbb+FtWdT4UTEqhGkmEESSwfwiGOM/xVGh2ciEL8
EC4/qPQI7tFW1+TKFo8BdghuFPSmuXMCJeq2caKjjOrnBvVMPJe59eqQsDLW8FeL4Q0UWP9jabYt
GAhMBBlQmYMHbruNMd6Y9Uaj12TYEG1jAYtmiZexQJ96cP4ILnpI9IOBrBgp/x9994LEKcTIkX+z
0yee76v8lZmjFym+61Yrj/TFG8CFvCDADVC8m8PLFXPUuFTRERePuQ4kZkd2DFeCl/bRjWFUl+Aa
o3jUaZGfJ+2a8Wn7/dieJ8anc3kSfwwxWrfSKQ2e1Y/2eKi07qZIq6Cq0KzVRuhJYN6/mNgTg7NQ
JM8U202MybXRPFB06JAW0FWpMhGOuPnE0K61pi1PLyR8wXAHldt5yNhQC0rp4MSYtJQt1PQ+mjcj
sO75Y9x4PfrwY799GdDkoV6RDfSvDu7KkwqgqMU5/vqC2RXfDnmMaAvJpYjqRwcx3oGnlROiyUW5
6MxOBmhCQTmAamhpBuxIU8o/aZk+g7m4AY+ATt6cGoQ0OSmuiF285VbxxwSybh9VPU4BmEH22aCK
wAX93bWoiO3XsWrvUbUpQQlXQVWos3pANl3N05mWBbIfm7CmUKNzRlMJJi2PqbGah6yJu43a9qMv
nOho1abhl9A48608cpCBhpiFmzZaiK+G1qXWPDKre2tqXmGnZvGeF8arIpq9qo3gqM5SUGMPMVJa
kqv3HXfAM1o/RG48vZhZEVDLgquP9Gcb5NFQAtTdjWI5I2QAx0s6gi0EyTios4G3+jZBOS6wpW0A
SMhcv3bNF5rE73HsSg8wUbaLbfSsU6rc0J6j/0mvrlA6g3ghBZRm0Pt9zvPoUm/dN9NIAFdrU/NZ
zcQnEQX3ckdvQa3eyMt4cKEkrnK84ltMUF+Zn8wtFH8c1Qe1NGQAdN/7WObswxnBda3WgxIq1Pgo
xw7vgiRCa6E+DJWfuEjnKbH2UqK/WfEU3LOfegGqVa1hR5uPVhwInLc9Xob6jldg+zbcKPZIyTuf
2+6ITeqUxR7y5qBorRjkSkZevYF7M65BEZGh1mBryUT9YiQXpFJHglZK0Ct6seG+laVWBCYR8bNR
91NXE0G9h9bWhhdR/NbSBO2PVkP8qsWKGnRsQwLO94MqJfgN3PiQ1iVAdTyTNdRbqKJ5DZ4mHjRu
8g1xIc5ckw58g62xVZltIBRGRMAYvTdyrTyMQj4YpjCbiV7b/LB0lJs628o8Ufb9B8rq14MlkBfS
SxBrj5nj5a76kelRHDh5pvlOVbykCcEO6OKrPlWHMKLdJ+Swe59bbX+RtvDFo61Fh0YDAWeigwEb
2K1r3Ui6S320hjAT2bWdVO4uioz0Cg+8oy1a5ZEOBSjNlDrZ97wlR0iup75WmhAAdMACTrLY8jI9
KR5crdafXLO/Y6p6lagOlFQdbn/aZVFKD8xUYCgxrOZVKW0RME3rQ9LW6rMDgh+vVBq82tQCxKtG
f6NVmeMXoKH044iYF7Tk5XaI0LuiUhNCsSUtPNmS7I8rrM9ksKSXtVbs25rxoBBDbi2tgOS4kd3S
qFU8PggAhtzYQeOj6wg0ZVv2lZ0aWG/S/B9717EkOY5kf6Wt7+wFSVCtbY/ZUoXOiNSReaGlpAA1
KEB+/b6omemOZMUmt/u8ZlWHqhQeBCEc7k+ottCF5LUFMZZ0QBusFqPsDSwIdjKj0HkXRPJKiNbY
+MW1W0iYha0C88usoQrodUbrlaP2AigqJIHyWtlIVrSRCvMRYkebkBaln5q96mi0gnNlBLl8nqvS
OmogNZ2YSuRB1MLyioav4hiy67aWqI8jRY0zjupuL2nxsDUqTf0wO+vZTI1sXYLgqUKlOuJ3WoIL
g8us4YUZjEKLSIvcXo5DFINwo+tKUP6qgtGlGrXXqcHYDqJOiwRSsc8mZeDx5lL3osXtdZVD7TM3
pD0YPMU+Cgs0QyIZhhUhWM5hUls2FEzIR4oJ9WDJXXpVKkWBnKUSh9qU02XTSMY619G8zCWq7vCG
krukz2840V85lIbtpolbtyL1uCBFOfS2ERTwESqEukuqaGtE2ejpUtjfUrUcbL1JrvWsgzxtxD66
Gj8pRwL9e0xbW2f1O1wD6ntZ5slpowFDoK7XAt41tl6ZL52iQzFYMva9GryqufwUM/YEBvG+MYat
CqMPlHc/qIVDS6HNW4cWiCNJNL1Bc+o25aj3tA2hWEYqW9IctwbL7LR9EhjpHdFKjhWgBa4Ew1ON
w4KoNpUFgfbVPZhAkW0qIzpFrQShpljTvb4P7gnrjQUfYSigShnYdRW2ra5tIzdAiRk7O8C+dc4z
u9JZ6hZGdgewd+AGIHI9pcAbQY0cEs8yxHQGQTpsEFHnGkVtbaSa3XQMDgKFrMGZtKkDuyjD+6jr
cVgNXAG3oE7DRRhK95CZ6lzFLBmEaZIWLhscWrwmhf8ZVGf2utLFy2rQrxp1hIZhWss2TSJ5RQOM
EMcJAsZcHD70vYqJH5MCJ2t8X1vaZrSMbqGPQevSzqwgT9l32UdTBeBq6KpwiljZ0AGu3UQhucNb
fdVUPDtKpKyXuKiD9cDM9jbOrMcmkhdCxWsYrJ4uDT28DXKoF6qalNsN6TUH+zBZjzxHjwwsK6MH
bCkl5s3QtJ9xmWwNiLC4Y9an8KIn0G8XmAhWhuksJZS5GikXEZf5XSKzLYWVrMdZF97XqZS4Wtju
9VCGyNCYNgu4H6m3phD8VmGW/DRGtN4piUEWcsC6RTTC9gJTJoJylcSOqKrx1OWpEtg1JdF9qnfh
G3Rcjm1rwfJOjMEj6ZP0Dp7b+jpiSEAM2E1vodr/ODR9sqojK7sdJO0NYhHpNtXZDUY5snkbQS8o
roq1xLsrSP4OvixXMUSRxtEfQxwiJAsB46O6AA7Byj2e1Dhoqyj0y7q8D4M8sFkM3grkw6hnxAAU
KnX2Xg/pC0kladMnOvdo18DXtVclGHrW4ZpyYrho262ztAsXvOWDq9BxryUpsILIlUI1SZZNJ7dQ
BUtKCBFE9CHL9cjBNKGuIRWLUJjpvlaDaNWqHMrnWqh4eVyi1GeRDVHydT9KcECkwYGm8sbsuOmP
Sr7hCqSZWwWlQFZbIBFkDWYRZEKguGjd87bj6260rHUA/bSlFEvdko2YDX1eHIcRPOO8H6FfVw5u
mMXjVcA1yAQbzTEu0ZwDXgNPbia1R6BDt0rjofX0JHhIqfaG1O6zz7XHHroRXgoPIGOAxIIQzLJb
tRG+LmjlMUqQePEyxWXCWkC47hHil9VSQBjNNmjYQNuD34Gg1zplXEpuWhK4vRDpDrJ0u0I+OSIo
Wv3MJVhOsXDoMTV5sRVqf0ow0jFaBsNgXktl06Avyt8UEVZuDM81V4Skvy7xRjxOUxxiertmFt0E
eKlHI4p0SEF0R6KEupuVWr3I0Sa6ajqQ9RSlgE9xES6GCpy6IYQSnkXKF511NzAiZ64SUHIzRKDg
KAoTW4oKhQswJai++ggFPsHeAquDp6wQd1oH9UY0jF+HJhB+Y+IEqBM1XkdlcKWoFlZSJ69Fh3wz
FArxCBT94HlZ5/4wjHed0mEG6Hq1j+X2Ls15c1Vzc0WtevDVuJCdgZGbxpLMZRKYMEXRJejmoQZN
hnKF0TEcRS1Up9T7hzoa9hw1Kew4RHaE2co+qqLHrhiFJ1vwxSOdXtsqrI9AX9DWLbRVNzIHeXng
Y+UKWB46nWoeRlWG1h633iMyRE4JRWuH11BkZRHdkkjZNlKqbFieQHOAJHRXtcFNqdFtmOUwQBN5
D3U+ASfAUYptEcMGJiBm4ko4jx/aGCl7G0jSIWupiUq6LLmw/xk8OSDFTorl6iqtFHAo9WCvj/Be
QGdcrgCHh9WMm4ZQV0NmmY6HuuA1t3UrUReqnKlLysRtgmYLoK1lCBMXuVoiD2+XDJdYSBNmSKMi
YgvoP8JZfdzKMfDYJxg1ZNTq6hBUIei1SbCtcRC6ZY8uTcLK2CmYJBZUD6+kvh+gSYHWdTdK7X0C
yWbAuKkOPYq49ZquWndV+yn0CG5QUUXsSKVLqdZvi6KBFjieYz/qdG2l+FWsV9JtFJm3KGMrN4Nl
6FueGsMzzqnrjgbydcbUyinhW+xkDdOvq0pV/aoxA2wepIGlWEbvUas3d3qQh46UjibeagGPLAqP
M5fXNbTUK91aJGBdQGXNgMFyVxUbg0JbjMux5I9RgRksQ0JOjolpJ1BZXKrhsAk6yFnKAU1BM+tA
dKnVZMflVl3pLe4SPODlfWciZW44Et4+p1sWQcY6qHnhJwGElfRQydFzjuVhwc0h81Bd3mQyyT7N
3LTu409oSR5Hwt6TYFwpI3JSEeW48VbB6JC02yZWbi2CTLsh6XgPshv6cdJwG6b1tahHuiiqkd4a
UZ2trSGeE2O4XPMEu+Pf9/QJBKOgQKsJDeXHgj9rtF7XClLJfnwqpXSnBfGi6NJ7WtwN1Lr9viJx
sfR4FnhSArEGeWQjRUUi1sR+tEwklXNdnoslagDJ4H0FK2LAn75WWQzRlFiYKFHDrwWa36sIeXor
zWngX4qiIC8Bb0U2UWqf1DehUsBIINC3khSvMcU1tA7hs2n+jXLVeZRJQRNiW1EIGCwKmsqnXHpC
dQB+KiGW0cXMlcLPTp5TMLoAIdFg7Qh1fwJldnCMJlODJcU46CfMLykOeWPXyiPTfdXaqJ64UXI4
J8fPZuCqmYtdu8jfyzntjIsDexZ/MkNM6FAlw4n8HaESF6luKCm2wlffT8NLFcfzh5wUxjop1oK0
RCewYcMxqeDiFUivklouc7O0kZzP1OEu1XCR0UJZjEKi+idT8ogGRpIwjGmVx8sBmUEShz4SWTV4
//65LvYVziNNyl/VGCdV3iFSiRNZorsivzKQzuSxG7GNqi6GwpVReOsfvo97cTxPGHGCtpOpTsuq
yE0A3EMByWk1X9EPgOr5ubKox8QR2Me/j3VxhoJXBWljosC6Y0qkl0zR5FWCBqvU2roDVDg9ZDt1
yRbJq/rM9qrHSm+wUT2biXvpLapgdZ2sGSDDMy1ujhWDMuYPJVXdYcEh1h6T8pZni4akdtd5Nd1Z
8duYLE2Ym5UQbsRScWukH99/jEvrA7oZChwHUAkh0yZflJQSXDlQ4GTts6QeZf0ALfnvQ1x80LMQ
p6+f1akTFIh1hYPd2nCA31EjgGLVQwUSbZrHM6EuFYyhXANPJqqA5D9V4kBKzINBR32y0RIN9ne8
A50+hGzsCSIuFZqxwrWVucSsHytm/HUiJeBU6M0CsQ35P+jnfH3QrNekBv500MaFMWpWpbDVmcM3
XHpd5yEmY1kW1IgUNI2g/zgCeK55RPhJP9NOvNRYwBkEB2Rg0cyf4GgpQfswtJCdiEZHUU8FVulu
BOGpKaxXOQIzMKFP30+RCyJ0GDoFcoyqbEFofNqWGqtBLnDrAwW8ukZF55RGarsW110pd4IYdRro
3Pi1uSHmNeTktfzA4z0PXYs+MuPu+89yafOB/BGxTrYpgABNDvxCy9qoG4EcKDtUEQpvHKl9yhLL
0ml59TeWn67CLwV7uYnVNzn3k4xDHPHk5Tv06nsnp89DRE+lO3MmzqWFcR5ncvJLImtlAKsBDkuJ
W+rbKkGuiZJJU9gSAxRHtQclntlZT0frtD91HnMykHqbqVka48IdQ5tdT9tTpO9f1aWJehZharXc
lih/dcDWQWWoDVA16mBFGccfOJ/uRR+FV0reh/AQ6uvP7+NeWoU4f7FvQlNKB23260KXVUntVOS4
zpAuStnrcCEu7r8PcUHd8qTmeRLtOAlfo435NYbJcW0Q9Un2eaG68rK/2RcO7mDSrnoLb9E4dvmh
dCgqka8zgS+9tvPAytfADRVx1sFh2iHUf2jdZbuOBr8+3kgPZg1nNq98SGcmygWoM57V0KCZpUHq
/yfedkEz/H+EZ+38FHnvQ7bMFmxprtCyuCvuoOOWO4NbQvOBPQTODsYAztxHuHiFgbsNxNMpvJF/
YnXHAE4GQY9Mh2bvVNmF+qOWLFG7LMStVG6h8212M83Fiw1yA3V26D7ISHKmWU5aDoFkKNjt1OHK
StnCiDYjFmKGyyPQqVDnQ219q9SuCdR1Ns65312aw8YPyQkoiMk/px8pNAB7A+AlVV8C2EDhfdXM
sMIuzqSzEJOZJCBj3ckF+C8lTf2gyyW7qgDW+Bvz1SQQ+SZA4hk/ZTBqkGe43OKCFpvWO08Uh7Zs
n0vRqgnzoxajH0Z4+xlpuLVXyr2lRn45Mj/T08ccjOvvP8ylJzaRswIcS3CGTHPJXC4sJZZAoif8
taRHqs1seJdeGianpup4TusnvlbFGB/jGCOKq7TNksipGnVjwPT2+8e4dFqchzk95lnGJvEgko0S
XbtKAXbltpP7hRJvLXqlZW4OZRQLd47vI15cf+chT09+FjKTWc4qtYIoJ8xMIlRRi9qxhtUQu6Py
BBnUrrqq5k76i3sscJVAKGH+A7A1CVqFCjC+IeAbI2WLwXoXVN+w9LWsVcfsUYyNekdSDagfyO+D
AqiM3uwsDUSdQdlJCSSLxGHQo7u/MxJnH2qS4vXIK4Ohwk4kwRGOpf0q1+KFKB4MOC3Iw0MFCFvS
PbQQ//8+8On3To/r88GYpCJxKVT0/7GOCPyT61OtrjG2BYtWPOIzoS6d2+ehptlIEbKUnYhxluVb
cC8sxtLuYWNatqENiLmXzIoVXnw4HUcLeMwaUrvJid2XMPKmJ0Zl38IqSNzV/LMy3kl9+/0YXlyf
Z2EmCweBKyU+jWHSjkAo1KhvoG9XdaybWS8XR/As0GTm6iag/nQE9mcEWBfytcJHLYXADM8gzijm
uAwXt7WzaKfRPVuc46jCBjbDlEwbycFLehEDwA7fD93cG5pMv8wQ0J3vMCcagaJCpsF/A/xo3it2
maCG/32wy8OHKQhjqpM3yyQ1zUZYVBQKgnXJPoPWCRhkR01cJeCGw+zWNjLazzze5ZnxR8SpqvUo
kOWnHPsbqRpQNIFc4K4sLb9/rItBDNQxIJ+vg2E/GcMgA/AjZGgAFbg6QYRjBbiow3Jj9X2YH6vl
p63iLM5k/XKzEzkPQB5Qy+seCJieb1P+WKMyCoNXD8JhwCp4snQ9gPlirdmcSvcPheaf42O/hhUk
ztkpOwOYnFRqTtS4fBXbpWEzKP/2uUP2UFt8VHzTS65xd5M2wS64Mk5MuTnpyh/Fme8+wWRFFEkO
Oyr1hP3fxTet3T4n7oe8DNy33I4Xyr5Yxe5jvzFWgw94yRww9eJrhsiRCuVhCCpPK0dVh8uNQTD8
ZVnbGng3hfZmcDKTa1xcI2dRlK+LXmgBq2CuAuibfsL+RAuiQWF16HK0OoFeDbYcefvMKrmYE4MC
98ejTfZp2Qg0GqC26XTtmC6slra3GkCxV7xLd2EQpTdDPlabSIyqJ+cjXvdoyA4z+2SpNX0+Q1K7
uO2dfZjJbh4oShPUEDBxAEtBv4UQL2iSmRgXt72zGJONHAA5orQc4jJVbK7h4hMZ1ZKSAyyVvl+z
F98mfMoNDYwmLJzpwA5mher+qc5H+HLImYO2/KrW8oVSsWVe1i7n3ev3IS9NU2jL4J4MAgFy4clu
1BImSQYapoAa3yT9gnHZFsWMCPGl4bPgCaUYFHJcEBf6OkkZUHSJPGDH6/TnSFJdyqwlxBlgJT5X
a5iJNJWByLieFvop+VLT57b+VPQl/JgASVRmlsClSXf2RMb03j92cILTsLhRlK5wGjXdKkcZwvv+
3Vys7J+HmazuoEJvru8xt1XZA6xQaBBCoJB/WUHiMWtblz0VzAG2Y+7ouASoPY87mYdWExW8A9AC
Zs+w4/YMtu9S6FfTFWwSAfhaSJwCiwXY3N84Gs/jTtZylBdtNTbIzEylf0q0wekJQ+trjvR+aZlZ
Ckr6uASC/zFV7iBGPpSlDIFALcmWqfpQa0Cn4uYQvCjlIhzmqvcXbzDn8U6f5ywzs4AlkhqOGoIp
APXidjL4jGxoDNXF6mQFOzi6ta+JI2e6k0EgX/aafqmQ1DHrfYS6zvez6rTapqfi+aeZrMYA1ha1
VaF0VMBSAUKWOWH2IPlSjAYft03iAE3yfcSLqxKUQtSMKPoo0yoZ4DI6kHlYldi9SA9c9a5rGjRr
5upDF9/rWZzJclEriD6pAk2isROuOgCNZWn3cmA8DZrhxCme1qDu33g0E7ASiixHxZ+vrzbOhEka
WEPCXheQoPxFo5As+TTVmRV5cZc+CzNZGHItQyYF8GtHGzeW3ACP5/JqnHmWi+c6NPH/eJjJMadC
NYFWyEiduF9pfK+Fg4M6Vz9yl2WOCAsvHBYVKHMF0rbh+P1AXnx3Z7FPc+hsjQyaHkXgRZVOwD4y
aptwC5VBRPFGqBQF0l8/z+FVeCrOmOgBgUP8NRisVlr0m8GvUYF3iJ1qVJ0OsveAe/3lh/oSZzIh
27wAUXuAfJsgD00hlhKMBkS+FRAbGbirRsvvw11K+X/4LEG8E8Ku+rRRwbOszZgMh5eqdc14ZWBl
d+yYk5Uq36e5a6YA3XRO31xFyiKsZwqJF1b5l+CnN3z2BgODd0Q5BZestckW2tDvyLgt6rnT6TTX
J/vXlziT/UttuigBEQDq+kFgSx1ZRa0xA8G4sNwQAj0uLAVQbaerWtezTNZD+Gea1gHi8YsUJokZ
z2fSorkok0VtZZE1aBk8ZrKSbxpd28Ra5ITFODMr5sJMVnWZx60eqbAyUsN0HajyjsJZmaEeMTP5
ftbmhDTt2aBNVvDYN4FaFHgccYR/LeAqMOfZ10vUkgmqAzN71dxDTdLWEHtuXWR4Q2N8bygowge3
HASOmUc6/Zafp9qf82AypUtJ56o4vSHlWsVt5/hqXcVrLXclnJP74shW5Iq5MUCfvjHXdzgdHNPQ
BpAjuox6mEyniKYuMK2En1zFAPS0zUX4kNzlW9lVVuozveWot8yoQF4Y0JNttExkWORAcWAySyId
dtCqksKhM1zIOmyXo5uxmfPgmAsymSKtlgNwe7IeihT03gEULcHx0Z2Zt3Z6K5OhU5HdWad7tw7A
yGR3L7PMDFN0FR08zFu7MOzCk7bV2rj5CA6GVz+Eh/Gqvgr95q9rW8Le7yzwZLuvNaOASnoGX5mo
X5Bu2UO9u0pmF9qFqfElzCTnGFIWijgseqd05Tdtf9Lrj1z9XbkbHc2p9u3r9+N5qfH3Jd5kn+po
qFVdjHjmM6TSqgUzvXYhgVDngWMHwOVedYzFsEwW1fJTt43ncl3BtOf7D3GJW/zlQ0zmJ4ztYFtQ
1HjoAlaTeQSEQ9tEuyx817TEjxXVGduqcdUiPgKgD1KN6B5IB9qfZhZXQTpXHL+UK335PJOpzIH9
ZyXDoBiKHa4Z6BA2fGwW3NWA97Y5seeE0y8cr18CTna8IjF4mY8YgEA7SoGbZos29vN05uQzLtwO
voSZbHkj6STNhCaOA+afUyTlE64S0FoelStY3y3RUF/WfbipqhCUg4q3bhMgjaorFthGTl4VcH9M
3rthkDi6Iu8KZMIgnm8AwPViysDiOaE1suVQjMdoLLc5B3mjF+/gUPmyFduAPTtAjAObIz/1CX/P
W2sDypBTmpFtwGheF7ErixgsNt5ts5LshBQso3EEmw4o/UK6bUIQa7mqoy2ULXOr9cLWWhHtXaaR
l9WljbInKIphfZcb9cHsDTtSogehFXaZdVfAjLuxVH8O6KskkWmb7B6r+TUfoHowtH7Tqn6b6X7S
4mFMQOtbhsdHLdFo/CTVfInmIIPnV2Y2a2M8t6VNcp4BQDtLV+GQReCRRdf6MyAhDfeEWznNMlha
O/FZpE5w5AUEwP/Wrv3ntvajK3iW2NUNCJR9XvVOFsOQYCHkuyR6m1neM3vaj0rIWYxG9HCLzPCA
6Wp0BTJX+/EFxIAFzI89kPlNZybeaSv+5oz4sbzP4qE6H0FLHaspAmPZ5olXJa4Bw/Ht2nDrRbUp
5rLjmXU17W0FVtE1ASxIHJ71PmeuGRwsAbGkBSughmcEziw45eJhe/baJtt2DYR/p59emxrft6Hf
poVdVN734/jzpgR06wmRiR4N0JHTozZq1RQEqyZ1oGfp5oEnAyKPoz3MZrb/y3HAE0A3HY80rdjg
Xlo2RANHE0wRTwCJIZBf8m7DQLv6/ol+fk+nJ/oz0mT/k0D+oRmlKHfpo2smXhgjFwpXumIb/bKk
XmbefB/wQlMdtoSoRUElBgDXn3SPid6pXVyhS8E9NFkBbBU3MGAIMpsv67lD5Oc58TXW5NTquqQS
Q92jsqQHDlFuweGA29vMEF4IgmutjCsoBVLnJzR5FyigvoVgmAbdsygLuwcgwZybeXNBprPbUjM5
TNrcMat6ocu513GASmb77T/fAPQvz3L6GGf7BM0rKawTdL+zpoABqIoWuAL/dUWWHWq1sAclyky6
dWECfok4eUW0tWrVYEBUhmTXmL2Ps8lqDiTb6eYiZQ9gOsy8rksT8EvESWbBOx1+KTW6G/wT8Bug
AEvb3BJi1wt1Pz59P9tPr+Xrvvt1PCfLK4UbYRP2Te3ANHwPz8ctr9nM81xQdf0a4zTCZ++MxR0d
AgbgX+NSx9py746vB8f/yGzJ03BmggZ6lS+fw/sb4aSPvXsfeNtokzvqwbq7n1sMMxPoR5f07MMY
UYxWOTyiQUC/g36Mnm3ApnJyiIMR8c96wn+8if8MP4rDP4eR/+O/8O83cKFrED+byT//sYvfQAsr
Ppv/Ov3YH9/29Yf+sS8/8l8O6cvbB59+35cfw2//V3T3pXn58g8vh/XecN1+1MPNB2/T5kcIfM7T
d/5fv/jLx4/fcjeUH7//+vKexbkb86aO3xqc1//82ur9919RQ4PfvYG19x/nUf71HVcvGX76v18/
6vcPPJaDj3X5hz9eePP7r5LyGzQDZWrBewY3a5jdYoX1H//6EjBb8FyyNPAVgfM9qSdCA6KJfv9V
M37D1Q5oa4MawAAbKmY2L3DF+PElgEDlU3lbhWge0ZVf//0xv7y0P1/iL3mbHQoYg/PffwVd6csa
QcP81C7GMYlYhgI3MfXr/NVSs6KRzCA0CE14WJaDOJmOwaEbxUZT4nWRpw9SqKwSqh8GxYw9tZC8
FP5NGrMe4u61TO4Bj4DygJ5CBbV9Eq1Asb2zHB3Q7CGhyzK9F6UKNjLJl0mT+LTMt5yMLwY5RNqy
EqUE5nzrKCUSS7RFoC+xDiAEJElgTMcZJM0UPzC1jQXtjBMhVSqtK3jGrmUUeVLVWAR5eg85FnB2
QdhwDblN7b7QU7+MCt9AmpxDjzYsUYl6bUTsN4m5NNPy2KdZBinACMIYgq2SuPH6rA4dkTaxG3Rj
ACA03ZNi03QbBT2T9gGibehgXJNqO0BeAZcGqO3dW5B0aJXclsSWkesRuow0Fs7QoN6aqLiZAC+F
elRl4i7ga81tRG8TaP0LXEDQO1aG0tbo61jCHpg9N30J7YWj0S0J90PyiqwDLOdBW8vWddJ5GSgS
6GqH5hUzSnS4/Zh5eeSmpuWpo9/E+5QcLPOupJ+R/CQZuLaFxFFAw477jZkt5PxK6d023kQaNgVq
N8G6bg9BfjXk9w28UdmmTdeJGvQPSjaSpyiQX8M+2LEA5ylvlc2QNwulGdZtZ76F6qjY8hjvoGwR
20xtYD001oWXlbikRwEJDzpzB4iohk6tvjcxxCak667ehd2zWT8QcmxNqFiJRWa9ltqVno8OS+Vj
kPpdv2XCLa07U93l0lOoGTD/rDemvFKrowkxiSBBm4rbuWU3Ck7iRHJobYL5/KoLeISSZIhtTfEy
9cksbwajs2Uj83CiOiLztbJyjCZby03nJimUUDAUzAB9qNzBkexBL6HWh9PX4b3FfMB+I1u0Y+xZ
4KkzMgIMC2WsJmYPIOjadd8Ajl/cq/KmHHuYun6mlWGD5Vxkiq/p0lXM36K+XyumOJpQLNfXWhId
pLHwOIzXR26sKjSNzPFoBtl1pMQ7IqPl0e/0mDkjNEGqlG+hnUyiYWGR9g2maJ+taG+Lnu0SgYpH
314X0mcLMVDN4tfQk/GyhB5zWd/GIXVJ9xjqyjLhKTrr4DnrkvcDpVUG2wHddrQp7CH6BFrVTfuD
VaO40g+eXmdLUy8aO4PmLdgsrqzkSyhVrCW5Ww4l8VXxkKHIWpLYbsrUb2jiVIHlB1G+ZCEkJsCQ
FdB5oMKXhb4S4TGzqEOVGrOn8fQSzWQQ2Ut8a1FkQHPdQSFkQ8QbbR+5NPpKGDjsdOU1o3VfRW4C
wQ1IdWCNNfWuSTeYgqs06oHm3+RtvysrfW8JzYvk0NXf6tDYGnEn29xcjynMoYpiLVOxzEwF4tTg
20KomdqFggHuLQiPHdQQGgLjWpHvi26RMRjPkzXVqM/Tu7YY0SB9txTo1cA4wmrN1K5DpA+mbOcU
QjBypy7zMXAjaM+olgmhK8NPQfD1BAUuXAk/yEmRAFRxW6ssNLFuTeMG5hcrNeVeoO3H4IpFW1oN
28AAIErt/FYsgwyuwCFa3DL3FYq/3fDJ2sTLxVJLQDQfUB0t/EpaEjiJl/IzFG8dqKKghh96RilS
NMgYthPee12cPaIZ+axXtLHltFgOFQjNQg9uhCEdzCh3c8oH20pDZVFKqhOe0rusHF0gIe+IVF4H
g3mnCXTd+8y40/RuD466WwN4QASIcKMIbTkz7YZBliXsQJZfUGj9KGxZVxnSb+HpY+5aFkPn9b4F
Qj2KlmUhfJqDUVJ3i1HXcMdRTjQoh4rXWlwPIKJT0e8k3a/hOwg9mAFEcTkUEHQIn4tcLDqC/+hh
cQaKlV9AqkpkmZuUhUNCsijrUHfaUIfEQ9a9xoF5HSf7etyX4/XZ4f6vU/PLKfnzGXmiVpoE6rEg
51nTPFIfAFKPFIDVlSdUrGxCZ2TNrK8XjB+n8JcIkyyyt6yaDRkiPDxo9nGzOx6f/c0RxWT7eDzu
nomzOz7vfd/fubtNZrvuzl/5tr+y7YONv4fHxcfCXmxbt3evtp5nNygQLrZbb3t1dbV+iez75fXy
+vrh4cew/H8KCOIA1HWRqf3vGaDbZp91/MF/ecnff1m8QMqjf/mSCf7xO/5IBEEYP80dU0enj6rq
n4mg9hvSOV0BHuqkaQfMEvLRfyeC2m9Ux6eBBR2+DoP3P/NA+ttJiBppJTDyQHdCqvIv5IGg1Zwa
FX9eljT4AKP9CNjECfYOsoJ66rid3R2yeihRd29CHELdEw3u06i+D7TYsYAmsYNCfWpBisWahnti
WmWGbWiqcDsLJS0prhZtBakC4K7seqS+1GYgAddeUxRuGcOPIFVwsOtOlYSQ0IFgEiHpbsxGDbJu
7DkMxusuepHicVmTE0Zaaw645xd2Gkm1PSrYq3v9PqmR6Gnyh06Lp7SO3MGENEaPEw8Ea7DwWeMX
MjaatI9hVaU9Q4ZxGbemC1Eir1eVq2J4Bo4IpVWp3Q154MZtBrB+CfJnmDl92DxCCuMTyuGHZhBI
RHFhIvqirAZXDYmrVdU6oYoXI5nU1MpWe9gBNuSzaWqMSFX5kZTcVhmkPU1kMAJeXDQM79K27+2A
aWDVGx2/TlgGQZayUHtIYWjCNVmxrZBRHTrCrwGqVJeFPi6BsCztDL4fpEP9CeI4HTpP0GWDyhAA
vE1kvho0HyBsgw47DKhVu4N7x5YPPRiJyt5gxSrLoEtRMp5ux4wBzWAmDrT7ixAeniJ5wK7Oj2pt
DL6wdJR1US0Zod0kCu7CxQJ9+uHQRMSL23FpinSJ660tQ17CzJ5JDkW0PPCjPDxQJdpXinEdmZIH
b2fX6Jq9gn7yUEBIl+sepSedEohMFYat8QzmM9Ui7AdkPtpo60O4TcMbqTd8FQIquOPA2XDogKNR
e08GpqWLWjQDpFuaiBWk+W2WJbrXKoFvWQcBQ9Iy5RBY+h/2zmM5cmTLtl+Ea9BiGhAhSAa1nMCS
TBJaOZQDX/9W1O1+l8WiJa2tpz2oSZklPaDcj9hn7RgkWrK8nsg9ZertumTci2LYiib1In1etpML
PCtDNf6uVZA+7VzrJwpdL4nswqSyr+nxBD1PCJQ8QBPIbBt4inJDxwdwZfKySOmEQLF8oXWRV9Hj
cfVLbKY2c6wEI5Eq5KeZVjMT/XV3vWRNHmJv5sddta/qkgq/sp/Mxp8maE71KwlYMDkZBbe6fKls
yDCDFaheF5aquU2LNfJqZrlrN/mlSjqufR0gUuc7WfrjmOUH0yQtM+rkUluXJ1CD23riu9NaZzs6
6n4Y7Vtnxd7WkHcwVC4S17oHjDVuusRtYNMYv8glD6ZbtL4Y5Ba88qbUQIaB6t+MvcnwdbMZq9yI
nJE5pXhdu+2SZDuXC9yqwA01N41qd8QlHA5Opm7nE9fHsZ7zSr/Rij67KQC5k1cQLXlWTLRQuQ+e
4izweJL9UA13iaZFubkiLIxDZ3Qv5zTK6Sc4/DmjM249eh1B2lmXDhQdJJR7y57bwJA6IEHojH5s
pC/K0JzVi/5etU+5k6g3Zat0F9LEL7ZoGA0uWqu5wMn9Vndjcqgkf+4a2nF2sRCoElJO7bxPrPQ6
T523OePOxmVxBsIvykmSpg5CWMKnm9TGHRXz0BiVeKPG6rkm42MvlOuuLTajlj0C3AlIyZ8b4jBp
WEdQMseykA9arT2laio3jZg2o1h39niaLasfJJ0jzTmmeXnem2JvJZdykBfuqATIj5iexsPUmc4Z
fTl0gBPm1tjoqiAzVW6Npie5pWXkeeypFACrPBDduhGKfp13FSr66TDEzr5yICGI9tDKJwnfal3y
jwSD9XIFzmc0wMNcgyq5x3vQvnXWHMbdx9TXr1aq+Y3i3bqzeTU783buXXdjgxgxKut5Vbxghv/R
qjFXk0GHA5PbdvrlmtkrQbC1693sptXe3UbfzrPzIjywf5a8yKvmsObvcqCPMq6RS15e5jN5bvbo
OGtYN8lZX84X8GjPeWwfVNZeYq06wcxoYardfu2LKG3anZzslO1NfV2L7HWKi2GD0jwwy+FsbLMo
brzDqLdn/dBuaI+1ge68e+760cV2HVhD6oSp5X0U5m8Am0fZPqY5SZBITL9lvxwG41A62CvAJzE4
Iko+4rY5lHDqZjXrb/qBxFIbTHH06jJYGlU7zEdeWLutYl9M97FWRLmg1+7p+bGgQV3tRDQ6/Jma
yc0NZZ69V1hU9PUq9/XSjSOt1I6el3Y+NoiAACxnk2npeaeSPo/ufC1kfaHXQOFTB7Bgu0ByTaw1
gHfxUeZYrYNe3E5W2RJ3d2Fq1M225PFkYkkvxsU7qGZ3U3bltnfnsIjTIlgH4ezW2s6AGlnF7Tgk
2dZ0HciUdrb6q2uTLSyjbfq6AUasw8F8n8/xfLWYc6AN0g2N7JWdCTKpm6eRaZcqpWjAb10b/8Il
8WB4v7USAqIir53KI8lSu4t6TndO5tWwZhdA92mCdeMK1qswRVCgkdxUhR6N9qAd6mHhkGa+ppx6
ceWVY+YPAwlB06cVLmIYe3mtpV5oi073L1XOGnV+HjN1P1WzeKgnPBPzXjGR34/1zqOn5SjXq+Mo
tGmwGDSpL3VV4Z5NNaYnBO2hNrdXbjGaoczS13lEc5cMw1Wdj/lRSWCyKg3oycEwxG7Sk4tCCkZW
IByAYoSs0XRT2FfpeKbbXfHRLNa47037yW49ue8nqQCBHXCUyJU4TOo5fwILoCcbJnrK3bjyulVD
++jIld2AqdfIGaTO66pcjlpRbZrcjjkiT7dM43oQBVa7ua8sNJDd1im8KLONbcNEV5C6ahkpBSMj
s2mFdlc+eWlRQOpa/KJIYJ9TKDAyALXyAm7LcUicI1IVX+WTB85Lxrv6NX9XbbtLq3yy8/SOUGfT
eyaNyC40y2q/yDEwunVvSXWb5jVtbvc4O/KudeYIiPlDAh2QmKSEMOGkG1XxNnorzldHP1uTJnDN
7Myy5qfeyiLBfdikUxa0JwWYdP3VovyxArhd6glkc+4e+s7VUJXHHGhWaxFLTfmNriQNIvoZlKfj
nPFoj45WKhsPuhiEgDjfgMBsN1NjBKol79UKKZSqEtbk/aXMUZAypei7lvQt0L8b5iO3amnvqLVB
9Fq2czFRNaNhnhAeqqbCa2aqYaOPj/GSV2GBBplC3tuQG4Fiskyyxu9jh9vRvBjKpjaoPy3OTnex
uEum+JjJIowrvqG1ocJgq8DaY2GSpNsULUqYv5FRJLedWC84UZ+hNm7bQb9VszLjUtMy3bSuAs1F
uhezOzxnYnwaNII3vbbuBEY2IGdiKo/M1/QOlNCacyR25ntHWNscFCxlw/WVKkcwYo/YFRyxlvoE
S7TcQQV6qjQ0A4l8niXvQIFydxmz15G3BuVSETWn6lKxyPeGFwr+n71ZLJhoTik/xKy/1LpCkWux
XklgbhOl32YApHOpvGhlEtrIyqOY0knYaAggUPnNYQ9XEZUInuq2w36gLbQ6bLY/0UGp62Miyrks
r6dcO64WMX83A5OrhfxorfG+05YhSJgwz5ISf5s033t9bUGxVI605iduLg1kwyzqyKURu9FL4k61
OwPjkAapJ1o/ydoAXOnJZ8jaYu2x8YzmWhE5jw2Q6aJO/WZtE8oKarMzT/XnWFAarvNOUB+ub7JV
nMks7EZF8Z1R2QkKLzNyKjSYlEjh+p+NuXVXV+azMyZ+IzsrqLr4OC5CwiNdt3PKCZDN+XEZMgCR
bHN24RICEELXdnWJlcpVqVUUaQqn8eXivRYL5ziQGAv6WbE154ymP44Tufs7T6rHPFOeG1dD12Oo
+1JOC2XD6VlvqOINrYuGvwFOmE0i6GrEPnMFrLJr3zVaggMgw8LNoq5vfrtQICnNjkd7AOq75skW
LNS065bWT2Hhhvoqy6DIV4Ktovltnb7RrpJTZE5ILWrjY/Byms7lveKNQJYLiJ9dbeyqWhzyaUQb
jQpnUWccSMW73k73ZcH5UQ/NW+JQWFtrEHYL+FT1eem6vdlDYy+9SuyVNCuDeJQmqcwSgJrDJbku
C1+Zu/dVnt74Sj+j9K/4yczZ6GpDuzcsea3Cos3jZj+LGIJhcRiseIVIxntBT4N2b2ndrHYBrbSG
GqgpLgdWV++LOju0XnykU1HGYeWEdnpW9HQtkvs8BzXNF24Gi+m+uGqRBitv9IZN4lybQJ94TX4r
U6jYOQpcJVsuBwL2fGjB28ziSjYL0VBrBGOiPmZ6dXrl649+cs4orD5ClfT7TLsd9BYQ8gSVd8au
Eok0zNWRWd9ZpfoKnAsbBxRRGyINQeGO6uGcPGlDf6FaPe59dQ9WsWKQdlLHESi0fr20RUSJ+rxa
jUttNAmGF+O3bFJGKDVqr8mdB70wVjIGVuHBk0bY/aYV2nm5EBem5JJOYb+2cxfNdvUytYBxG9U4
UlGLtLjyQn3uxAFBiERjP9hBanJsIb87r1f9rPdGRij7XYNnhQSjKCovY2qEEJKP35X9WVKY1+no
HV1r2uYGKhNpEeev8daLta0SZwKInA2PXOy6yr6kz8xXWjga9Kz4vavVZ8WaIXjqXEYtA7WxrhK8
SZIhjRe4kvVlhWnKbi7h7CxSPJejJzdm71DAt7snPU1e1gKIzOCqdVirpzKrEu9TdbhBbooKQBUX
5YJiTCj5QTeW6zJuRt8tYWXaNbsB7s9X0lOvm8RMom7mthhsa63UH4CnqfeKnm+dydXDdCleVUXe
yqL2giadrmE4tge5eldjDn99raYg1cRtXd/ndXujDKA5Cvtgjnlg5s5r16n4PFtGvdFAIxu2fANf
HsZq2aKZb62NN3J/LIEjlYJxgS3SsxLC524SNZz+aU4DBh3v1Ck+69LlNh/U1s9l9jYyebLr+/S8
t2FoWk7n3ahxfd9LeOutxiNPBCQfDnrf1U42Os2v3Hyns3HOy77tZ5O4mWr5el32U0f2zUwSZ5MW
o/JN7E2cMTJUZvHj3C4XSQ8ATfTQfKV6mJNum0HC7QYFmrty6+UEsyt6vILMMWH8NEg8Dy/tiiw+
H63LokvpDnqcyg1gJhin5tSkUTlZT5Nn/lYnMJ5K9pYUnMqL4d7pNBiCxmsHZkmNLT3LoD519WBM
6RamLkr1VEsG2/lorXaOZjIV4terjLbjCiURhDww4rno39Wpu457ClDIap5jm7Ky2lmenyXey0Ra
lbr2jvPvgaTwd6drd6lI9iZNCWaJ/DK/sIDNGICQxkkcUuFGI/DPru+3TZFfrEN20UidMhehFY2v
F9ta2cXcYNSLQzWz/riuZ4OpB31j3HSNfVXMlbKxhGZtJZ/FblFJ4RRyT4RzyuRGlZXtjWxZeb+z
kLwgGlR9n2Z8ZULEd3ZOrUKnn7Es0G2pkWT1k1dge9Gc/BLs1NlURr6jNH22DOI1NcZ9xugcZi7K
L+ZevSOamKvcah+ymaDdzXBU7NUm6tv+spUNpjzxcVnisE7afUmmhe+xs3do5iWzCFsg89qS8xTM
rWrb0FLKwHWwFKVpUKxdVNdGONUv1pL8anTlNk/qqGKrbalFdBXVFbRnfpYZZ1qMJHJZF8wzkRc1
qI7iOImaGWkf5hm/YnuNlGHe9rq+WbR7o6i2eQz6v0n3zsI2qqx3MdsZPcIIXB5QcivybBDKsRss
lbXDfGSbp9O7m8qdoS6/TIo+Vj5fwTKOLAaTsWy4yWyF8wq+MVYCm4GgoF+nA3MDCRQf16fLEKSt
tycQvIRuttf09MZI022XxbeKk7HxqiSX2rKHDo6DikFdz1HvNNSfnWVfwHq/4w5FTpMmoeUMVzYk
W9qT+d7uPAqhNlDXxH2iYcdKXU8PhL5FYlSCZmG5pZT3LNpsCsgBbzpdxL6j0S2fkHiui7drY8uf
lvYmSdqgrVug48Vt5yp+YyXPZS+ZqMFP2DenYgmGgQAuT9/7aehCIZAWLtpVko0bt0PtRyp9IVRa
N2sVB/U8HxOSQpOj18XPszC3dSaPdscm6BhX2A/6qxq/aePbPFAQ073a2JRjUVM3M3IoOsmxouVH
BPuQqjQr7Mwt/c7SNMb98QSNFRXCXuY+00/dg+OGizxY7FCqoLlLdXBMaTEqpbdNyVfMRJP7JGtu
8AbRI3E6v3nAod7Byux04NexltyWMMWR7Qs7MBDisk9QrXEzRPV5ZWNR0DTPUxqDEqe4u9ZLoFkV
76Zz0U7OwWGomaI91KSUpMWUMGpihTxhIPExlPJQTTKamzlSe8ByVbUHcC3of+YekJXqYDPqauaA
MzyKfYk4kjS/iMUJyQTvSnV4l1P3gkcoh7k8NAqtt2a1cVuhrNs1mgL5WMKfFsmuHd90Ld1VTEEp
3vpOdOQP+pJuxwL4Oc3QOFjSwq/HxQlk61xncJMpe1sXmaK8qrl+Q36AT1j9UMkistIhQ9hT3nRD
sRsV1/ey6c2ZxL0+ECxwEN+R+7ZQt8vXqcFQNDevCo2ubaV4+9Jp92JOt86obo1lOqyV9LPY9kv9
CXOiQ91fjaCxl9IAz+/eL5xG5Iu3w6zYm1QpSUrqg1Hft4N45HB6Yau+NWBFBdVQkns6Z92Y3HSS
vXOUOZWcrnjO9f7grtXbGnOKzmUarYWxMYvY1+SoktqPvyhW3GNOdDUN+GQlIOwlTwNH0Z1QKDpX
4nGh6W4aLyMBeH3qLoylfbCz7MEcMaZMIMQuS6S2KfIM8smpuUzSjn3auRrn/GJQK99O3nPR73Hf
6rE+aTcpKSUnBNh+Z4NihxiA5L0wmYzrNAQfymGaCNbLNIvKXHzULZZcrXaXsQd2qzzIGGg/HhAr
fup1/e6241Yn5lVzsVMMFdK3edWDdV2c/KYqvSYAqvtLUezC706K9Bz4sUu92ZMfNsefn3hGvXXn
xwGVR1a8ezlJjpfaF9mq3g+14w9Lu0vITXoZ76yCx53roekk1P2zS8rZ28JD9m7/yjRAaHSax87e
lGocwLd6662TUXGRw89XQ0s89Qsfecf6U7oEwkzPKorYDPpu9fIldsebRpbXwnlMZHuwFW6Vpj/H
TfE77UHzSihdxTrsBgPUoToJXNbi4hWVAF4lHB64nvmGAza8q9QLYaV7o62Q8gw0+gsYGCu6s4nM
m1FZsS0ln1fuUl+sqWPOB2/GuaXxSLh0Jo9zvM/kg7vEZ6MYo6JyDrau3BiNJjYKChtBBIPEeKeQ
Y9NOPjj0QrocC63EQV8znDF12wKQdxuFBHcN7KoHqt0RzCQXY44/c6y82ApfXCfrk17YDts2Z9xU
UqhnBlXz06I7GIk8FWfJh1FU2IX0qQ9hMgssZKzQGaUL7W7CoDHDuq9aV0oYNZVWRfMtzA9yY36W
gl9a2PPBLD68xgq9WmwHpD9iEdclpSkQ4dPWyWS9N6l8UB5emmjmbBS0c4Cnw9s38f2p1I2bv5gi
riNlXj5SYIKy7bazgecs/XD2B7aOn8hvf9cNWpxaKnw71bQ1VLQeurO/9/7o+9llHVP0xkvnZlXT
oO4FrYlh11fKo1Oo+/9rHC//0Q5af9YO0pUqy7/6xgwNvf9TPXj65//VNDb/ZdExZtob+KjDU+K5
/Jd40PkXoYWJxxw6QYSCto0m4b97xva/HB4nHEENgzT6xvyr/xYPWv9i6hxNIWa76Ast1Ij/g6bx
P6SDFi1rKjrASumW/8Me9n83Rf31FbVs1cI7EzgTVwvV78srOtQo14mQyLILm8qP2LTzTvSRZ952
lJI+tfK/0XvQiv9bK/yvtSx69CfbTtcw6cd/boW7yoTlSKw1/qmTmp5bK4cPVkkogf68jnb6Q597
7l8X+iK+jLH90qpcp8pQPbMbNO1R/S1Kv5rvpIpl1I2ot60eLfkPs8DfXx80beY9id//UqN8avU3
k1W4g8H1yeFg6mdpmWzq9bCmP42Vfn95/1nn9Ds+raMYOK4sGZdH09CTj4NzaNrQlgfF2WbF64og
oPRld9Mn2z/f17/rvlHTnN4VW2OuRnWBwJyEtZ/XbRpdr6tBpftavFTIvU6Vmz+vwCf5zwf3aYUv
b8hgCbMkkGl8p70ezZMX3x6oxw+LfPuYPi3y5e3IqjYp0T01flveaOmjomyGOTDnn67l22W80w2D
T8AIxelufnpKDig6MzWQG8hcRtzP+9bwoPwxaYjc9c+37SRj+sf7/mmp0239tNTqSgNzKJaamqBD
JKad5aZf0IIeK7qR9Wbpbv+84HfXZmO9i2rr5KPwFahqtUq8rLaEk2uFeXLuareNtUu6xz+v8t3e
9HmVL3ewzEltiV/YLwhtVUi85W5SPuhO2vndn1f69npOdr4Ygan/NIVYgN+5cz83fuwy+IoSFYPp
i2oSdKDl25+X+sID+vdXhCz8/6/1RfWmQUN3ppmrsgfcFvVjhwi5TBNKDOshTddbJXEjvJ7IL14G
8yeXiJ8u9IsgDqe4TlVqLrSkeyFSvy7fB+1pAUX0w1X+HSTwj6v8CoyGHTZ25McNe9Gb4jxb2AtM
O5n5EgDlOm5TGBrezQ9rnj7cr5/Bpztrf9mfiqZbKN2yZqk1gUrPc8qx6LTzyzkT9xUC29y4YnA+
WoyV/PAOz0kIfj9sLt+ePZ9/xJctLMnUUatPPyLt920R9mKh+xOs8X4BUKKKw6zeg+xLivvWPP75
+r/bnj+vfLo9n3aB3KgAabg826lEcyC8m8X4yQXmu43m8xJfvsjVGx0x9lyctH4vC1qfORjUp9jD
bOBQoxdlhPrP1/TdFsD8hO3pbKBgwL880kZKtZRUOP3JDE/nuXeBHB7JxMaqyh+W+gJe+fcrS0SI
VA+ThpMi9e/3D1sqxfNK1kpW35x9XT9M5hWziRN1tBbdCX22QV4lJjqGCunJD+SV724tNWt4Nq4N
ys043YlPT090Zb262UgtuvDL+RGPxmnyl+w+UXZl/ChIrP98Z787aj+v92UbyuSo4HjFemZ7NOP3
SjmcJHh/XuMfkSwBw+c1vuw26bwu+qSjhk5UKxzcCLDbhkQOj+q8+z060Z9X++5d+bSa+UVpOcQM
3cynK1LVi3HA5uZGTO9a+yB+RIx++6p8XurLa7ksnZHNJhfWGC4j5LupY7wicNlPGRLr648ifatc
1CL+1L8xFP3D5vrdJo5umgCTIJr05ctxX9Bezh1srjBKUiJm0wJQEpsZo7bYHK7/fE+/zBX++6P4
vNbpt3x6LSX7NWZwpyud79X8WnYo9uzrOL2R6Fq87EwwlTO9/7Cozh/9upF/XvTLt5DGKYUpUAl4
eUcNw+r29jTwYq47Hi87G+Xso51GcR4Z+U+2H99+hjaJu+GcckT1yytbtppetF7X+og0SmrpTPms
r3POCMq0x4OewamfeJFfyHL/vsXeKSUyTATM/6DEaGbXgVJpuFpr9ilcYa8c5jS6i5cM14FujrIY
97Gt7lCnCVTtNlcvwaKN8cXYBj/c+O9O0BNPy7AQPyOO/nL1uIqqNAz5KY6ebhp64jp2UfkrjXq/
KskyLowhqKuASh+yFRLE3Q/rfxc1/Gd9Q/3yCRt6gtDxdCu0qfDVYuueurdYHpYVbK8iKrznpkE3
8/DnZb/bOPAgsclzoVaT3P/9HY9HQ1pWCbZMb9/y+b3qD5YbNEy5ecXyA5rju0/3ZAJA5Gw4ZNtf
PidRJLTMecP8KUn8bLpLROgVr23z689X9N3Gy+zjiYt4otaqX5bJCq1gnixvkTojBbLvBgZhqEQS
+XQI3yjEFXX45xW/O0484EOcnli3MdDx93volCuVfpvvBuZRmBVXYx3ZSFX+vAhJ5jc7w+dlvjwq
hbTXyKuEFwQOSIYDEOoE96AhVvTWm5QeNMoJIMHxk40nIZTLzhdj+2Z4BcoJavdDcm971+pivg5W
Eup6FQnDvsS5+ClDRyBQYVQVigZk/pvUqo6dPm3d5S+zxscSNaOto9mOq/ZtsLpjheO6tnrnnDvn
yXC/nHRBtR44HS2nzMT5urqzS+VUoN0VOHynUx3qBpNqzP2sBV6fOZSUnhqsN27VdPKVjGp3Y/q2
CVDaVbBsajcST/rVGsKu71BCiMgQb1qH8HPNzAtNS54pOARu9dSpkGwdaMy6HgzOeNUa8yH1INUR
xQx9CiDPwn8m29kOXRcTD1P7btVBSsQoQrxko8TrphsyC12cdxdbyl1L93eqNNTWCXNFqszMM0Mu
7+uK3qKJ986qRnAk9vrkkde+OEILTQDfi/MbRfPt6MzInnMgIJbOiB7OQWN/mxg4ucYPqm7u7ORO
t+btpBdPk2XTLdAgWrwWznLUILZ4y3wrWlyp+TAg7z0uiRtKzH0rTAFcew56Lb9cbDxNczBBcRom
ZYG0dz20Y3G3pHZEdAbOyMPJWQsE/XpgfZD61mhstKjVmXVq3dCNFx9uIGOANsX35MzV+fKTfFsb
U4gf9wapa5B7+qYgP8KqfJB5oMKD8hI3qIfp1JjbyH7cKdpwkO2L7jYhMnf2iuqeiGqT2Q7u08vb
oI7Po1uf14j8Yq3dOir4bi9Lkengj2cL68ZWtWpDk4nejQzwxKTRizJboxyB4H20IfSPqD9SdToY
J2WWUiFt+42Pbihx94ppFqQiO89kfqwrBQxvfugkgvJlOavbe7RvwbAwMTqi/xEyik0L6YTY6cLF
40wNai09Kr08r/q3EgtQTNlgmlaB7PVwtJlZUNGqnABignq1NQSZp5wbrhJoJnarTr01hnVTKm/a
8NbVaDO8dVvnDBD0/UVfFFGJc4NWDveZox8tbFUcHfWt3tu3w5o8FJ18N5w2cBCXCTiUJq2drYXE
N+utZ8+7EdbyqhUiKihr5c1d5nZRB0W1b57z1LuwPOJ/xU3DaVXPHQY1nVnd0LSPOiMO9d6la6l3
b4A40AcV9llVPHV23/ljcWuk85kxzUjuZAhIOVycj6WrUAfjw13pwZRXeyf+GMdQVORu+i3dthBv
hmAwkRCfWOtYANQ6Zsn5Sg/V2JoTaXv+K0M4XTnoyuvn5DS0m5bP+OYiW0TFYRdbbfk98bEvC/OB
WkpDV0sv3W54HN3On/EM1/LyWOdvs7NafqK/jobLTAgGgC2SEcXx3UoeWnpprce3MZ5KpxpidLur
HhhhCBlGCGVtmvTEVSS5KAlXJADKLCJTMOw6jjvh0bzK+wvsnjezSEPbHf3S6Q9OipM3jUZzrh/G
3t2h8N6IFh1WPRxzphxlpVzmAlwT1CDcMdkybeY42DPawrtqSza907ub9dNV3r0u6wvzwKC8qvea
96ht6itHoE8pR8ZOyWFObTwkIryKl7WabKRwD2PHrZDTfs2ta1u/1A2Nxp6BtjQ5uLXiW8mwswl5
LNvyFXUILWXc6xRVF3s4y3uPodHnYj7hp9tj5TwMUt1kbrudzQ7PFLlzGIk3pucqkWcpaVQ3laFK
9ajwGIVdjZ1oby1zCcfTHHnC+TGwA4pXBViHSfcW1Ce4qTi0rF9KEkdA6HwmR6OpRHWVv5pZuhmL
dZvnBsBA3uAFI+wkAz86pnx8xZQ+qsovHbQfW/jW652gU61g0m/xut7UpOXNOO8W8zeiMr8fF78Z
jRsJhsTuhsPMCbSuy63ggVaTTt8+4QfX8166V16BbhTt9Z+PU/2bigFBD00LOgAOxlBfMt7KbeEn
/VXQRU+nKh8606UDsj+n6SOlWveLuoQTUqHCUvYGklmTA8QaAKQhlG4ceSwxn1fMKWR64IHhCwZ6
6dZPTKF4DDnUHlMT5Q8RwDfxk6OegA+U6QiYvxYey5Fpq9WJcalC6uliWpn0hBvS2olK/x/hiv4K
y/+21Onmfcp8BvrCarewVFpbe7t8tQrjHGutTboqP8ROf+X2X/IdGxsjFfwST+EfBKbacbuZrhOa
zfKub2Uw9Y+cmDm4Y2MjCotT9tYuTjO5d07bI2bxAg2dI3qRVwZcd7nqInUwbkbwEUNlfDjCCJ1u
DFHGh0KZeQWd88RsKTzP1bax7bd5bY/TUlxPA9LF4Sin0xaCrERzHxF0MIH2EM/mD+/aNxGp7diU
cpg70wBinOLHT3ezozolCpviStM9aOQ42TmT53384piY/mDW/Oc3+7vVNAj8J7stkxL8lzwmbzrT
a0431GJyYBJbK73ypnnTsf1QeViKH8Lt77LkU88HvgkW9ob3tfTgYhedFoZ9KqveqOP9gm2Dpl2v
h/oeO3jLu4Fl9+cLpPb1z0iYJbG+Os2W4l3w5YaWPfJimVucCMgOEeEHqWNHpwHKNnvJqye3GnAg
dBgp0HYTZ7NVr9cmJ7xRIpZLpwerSoJ5biMBZCC3b7oVrd40ntfKQxergXsQt7bflIylACDQkGTq
TMqkcb231AT5H/JgdYkUoHrkyUpCbPRU5aC21HXbt8u52mn+jLSeolaQSuRy6WV5UklY1jZesktn
RcbFroch5lFa7s4x1IPSEZzYdAQz1+K/Ccpg5bdMLLZC7ppW2RVIN2wvYRqPoQAluR9HjcG+Yq84
XpAw618sTKNY/a6XzvnqXgn+l6hjNm9EL10STrZ1I9Vx53gKoHS2NHPys6Lfm8wfWFCoNr3ubAyP
+VFiudHWoirxwjxud6sjQz27VmJSieFCGeioVOqtOY5Rq033wmWrr3WkfZgvKtMRC+St6iZneXyj
lrm/6CNhLFpJOWxxTvMLiMeJ1O9TECe9rV1WCadomx1tbMi7yT4/DVAppBcE8y38MEYBnnRygaYW
TPZlfpu8tIkSLsAVhYVwVk32WVpu8fBByIb+im26k/0FcoyoRMY2mcJvnSFEEO3r6RQ0seP3ZRNk
KHmFxoE0udvOqzeDuFvQW7bsPG6hHKXS+ZbzQlRD5RqRdqtEaMR3rka0ubwq2q84rfZpmuyFXBkm
GS4X5DKO04ZGnlGa0bbZitLLyoPKkH5r5+et92qTDW8UcpGGwFQpx/PRPJz4kjoDEXCu7e7DanQb
XZjxyxl4xs6mV17mQtxN4kPLwGGg0cuc9W4GhSDsp2Lpb21xzP4faee1GzmSbdEvIkBPxiuTTCel
Ut69ECWpRO89v/4u9gxmVNmCEtP3YRqDNhVJF+acvddW0Cshorqwob4w2m5ARTRmxv3QyqvMbNeS
EntyoLNvV5xMhK4mD7d1E22i5lWW1MdG/kUzlWgEWFJmcVwiUDEv7/vmqpRLjzoxR8zkQeOUFZBv
S86lI6f2S8u8ouL5yv0XtgF3goojNsnXMk29KjomDZCejBMVuxCb/z8jWUs77YZgrK0q9XuLUPu0
etVJ7PHR7I8AjxO9ATlhXqtDdIibEWmRtsbfvDZn40Jv/ZVJLmMpG3fRGN6NQt2bob0r86XIOWMY
9ZFqDZVj4hUN4WXRvMUYiA20a684b66MLN+LFEqvXboAgldSMq/KZnZVe9mxs/OddN/xNToz5Z0y
PYecRxBBrzrLvwhGc50xfqGWhyksLoZKc1gZjkaorgLlMi7Y2KX6JW3Uphm3Yxq6A7w9vNjboX6p
bP1RlJ2jqzYIHmWHGHhELDuZJmt1vRNWtrOxQCiKV0baKh/uCl+/921pV1j1dkK9JJngRwe0grbs
ZPq0CotxldlHXf3Vj1gD0RoSLbUK9eu8eGxq+KXhvK7Rp4WGfJWZ3cYvrDU553qU/xKpfTVqqKvG
8b6JhvdKvKhz+8pJ3otU8RjyM7vEPuCbuk/hhCrVa4CSaBpDRNKxF2kv4aBiGGvYYkaPknZttNI+
6T792volTfVVbrxMJDyM9a+wehtnia07SmTtwVCNjZ4PRzFUqGj5ssdsE8gIVWecygI0a99DaMnS
dyO9p9nozPXoBcRPKhBVeonGkRbkaCXibWryPfTFK8lWiLH6lRj1DfmHmFYrR1EiL1agB0i+6o2c
QBQcwoo0ImXk9mhx7zQt1pWy3xAJuUKKPDu6Em58BNNKy4aUo41Fp5il8cBr5E59jCy+2KMQXssM
i196k+Bj6IglxzDsVnhEjDbbtfw3Iki31Vzvs5CTzAQ0SAdqNfZ3XZldlzmOoDDl1R9cP2AXXkdP
xcB3HbTWHRbIzZSMR8mQd1nfrWW/pTDBEZTTMQ5QvjkCYFZytCji6fa2L0L315nKO8CGqPMFbo6k
vu6H4WAXiC81BGFpuRW1/9zCoA2rBKP+zFmrJUsUqApqUyexedFG2E+qfqWY9Xsnt1hqMzcIkssc
RNCoNa4Z5Q96Xq5zP9vHtLPOLNnfrNjU6lVdoRaz6HtOSmSSqut2vZwzaImgcLBfwsUsXfwyrRdl
jC9UtTNdQ8H9Lrcc5SSxgtl8bVPzjYMypF50M5G2O/WPcUt0ad+FDkatYzQxGdHPDMRTrHa/JhGv
LThfBQ3WAOKMRcG81yfX5AAaiO5Sb66tLt6UlG/1mW8mQF9a7Xz8lrXxbHePkppA85L/yXaMgGsV
0RXNrQW38XXzJ3IfE1jAXiW2ODgku6R8UIFTQe3C8C0xV/98p7+p5yLvoDGiUGZF33Wyc0f6YxbZ
IjrVcAjhmlTCl1HCj68cFlXyz2N9cyBBNmXIsiDxUP0bJ3OuMiKdcpZ2Q6LYlsXboXxq0tmx8Sn8
g5F06KIA+pGfnSbpiUkqlWFaNhE+LH5Y2WPDPsOoPKUz/sEN5FXFz6pZKlKYkzdVVZDemipDjcED
5z305rf9cDDKIxPOmaG+u39fhzop6Pq5lVjxclXskGKjXYn+2ic3vlCTMw/qu5eCoHrC1qG72Ppf
ffsvB5BZLYpgbKig1GAZrPw5gpAyRw4lIPmfnKu5JlqfMtgZ3omT/hXlCnlKQOWx+EdPchB5OkDr
lCJvSVmCAlYYgKfzJbYTU/FhWXcdjthZjyonrk1nTLvjyLeJQHgX5Nm6RMuTootig/OURrqrMxOH
2rnm6QJMPO25WbKtaRq6SHo/p7PTIFWj2pXMTkV+0aivKkwQ6RDKl5n+Hs2uNr9a0ZOa7VLxZNtb
EVC0vBLx5n9+xf/4DScvw1DPKLO0pRJToVvnOEuI1Sov0mu5PPfdftPn+2OoZbL+8jropm/KdGOK
1bCUwHP5AZOKU9LTjHpOjBjaNX3aSmycf77Cc8OeTE1JJ40UEZcrjOVLk0jbJmtv1B6MmxrFN7Me
3Ihk2IOd+X/e2ZMZ2NdpQUBYwd+JfVC2L3EvoZDGw3/ue1aXueGklrFERMGSRuEEUfPk6N0C1WsH
LJycPCJoEPkD4TGXrXoUJvya7NfUq3ggDC+anuJBIg54vqRadJPZV01ZfyTQSkLK9rWUejTkrtFC
Ofn/yDb+V2WHyGjqEAqElr9VB1g1gENMOhsZKnJlyKYmlb2y6f/BPf8yjHXSzPSttMvtkmHAvzyA
crgxVHJ7wscsjtc/v1XfacoW/bEBsFmVaaCe3PQgT0I/iGU+XrPfZ6x6PrCkvHuAS401V6MTRLE9
1F6StGRj/vBPRifr17ZMwY/QTl6u2h96HFcTh1K5fxS1yhQ2XUlsUGxlCXvGJ4A9ZKxfRUbNdTSN
3Znxv6n2wNgCA4TWEsfaqXBHpGNES4RY0pCIqwkAC8QYe9q38b6e1+DoQUKk5qaHwmCi5jEvzOFZ
1w8y1qVY3uNb/vnnLJ/w6Qfw9decfOL6ILJI7/g1UZav88a+8OEc/DzEsn78NMTpDS9z224Ay65M
Mtdx/krpmqCFVbZkaJyTRZ0ba1k3vkyUbNeTvLIYK5FvBDzIMG0hM2zVnEpTcua6/lqEf7qw5cd8
GYwJ5d+DGbbT1BcZD9JSEsegXAJFV/g1zT4WxAsN7Ul37jVapvy/DU56GVU12pe8y38OrhRR2efw
dFcyARZkFtbtlWFukcX36o5t9OJx6jF/F2tyMvzoXGzxty8xmiK2q+xQECP8OfpUN3ITq4weKFh7
+vUSDZnR9aEjxw59HM68pd/f6i/jLb/ny62OM79K8mU8u37D/SvLNwZ7jNK6t803Wca42ztyCLbl
mFgvP7+9318pC4Smy2iYTiuXshyMeIcZObceinnD6X+SD1IAv03ZNUN45tj1/dy4ZBv8e7iTF9hQ
y8LKW4bzdTJZQQNI6ipRLkcir+NL/Fpg30zJ1RXv56s8CWH51yqjfxn35IHGSkjcC4CWVWcg6VOl
X4adITt9C6P8ZnGFhYOVuPEweCrWBBWeeDdl2Ur3P+NMe46C2zmwrlvgu1OqbEb8v04h6otIA/kH
UTfWIn9FVWtNrwTLlrGZMYqr0FUBS6HVURcCfGtTZdBuQ9Fc44laUQS6s4KO/N5JYkzjqobqUtH2
D0r63rb41YWvIhzeStztdSPeQjaiThS8p8OlL64DlEBjRXNcCh/CgdJo+wlg2MEQfCPgAQwzrW8/
bGDlgLEZfHzMEK3gAyZ4xooE7kekuXXm7+RKPLTRY9YbRHVoH0lnrkwIyoUBxIBmBUyu2osyOISK
/vTzA/n2tRMqLQHNli37tNmV+40fzSrPw44/tQyG3Tgd8uguE/nKilvsdefyZb/rChAp+d8RT1aC
SGoCYQSoACM+pjI5ZtX1UN60lhcAcWziY18ekLX9fJXL1P+3SezLmKdLQ1anil8zpmbU2zQOd2Pz
kZw99Z67lyffVNNqViZp3Eu1eoyli7ZZmGiU5QkeO4CAO7NpPsmN+venRBiiUDR1qSCczMyQmvQx
lRiuH56MzEJz3LhdQzlBqggKqnAHFNjkiee2JypoRvI8DLnnm+0lvfz8zA3+fj7574/566l/mTiR
JlZhNHOHKwvJXvKo2RuV/XtT3Jt950r5pkJUHpfXGsWsn5/tMmOcPlu2WRruNMj37LL/nLKNUBLV
3DNyNnpyL8Oi+j0RMU03RU/PBbB994TpChsWy6FQ/rLIfV0eSkCIcqqw7AeViahFnj9UqbibEDal
8L8xW69N3z+T6Pnt9S2FMYDABhq5kw1zM8gG2VglCwMKNbjm0XuWXKoSirVzX8m3I1EN0E1CNuW/
ia3LpgUPUtBG0YanpSAfgt2pKKgB7ZLOLLTf3sgvQy3//MvrohtDkgxaxTIw3zdo0EpoBUlFIRwT
XOJvUJr8/JKcG+/kW6nsgCKjtaS7cqCV2KYI6gpd9lJYN/bvXoRnlrnlS//bO/nlPTm5vLbs7Vgh
WQpCke1MA+gn2Una3QgC7B9clwYvRMFaRyXx5OWg+CZ6TScrpoK5Zenle4qSDabAuzoZHDJiukvq
GVvVt7fyy5AnZTA91cWYqAxZar9r3xXlTV4i3WpWgfWWWefqw9/N3BSn/nOB6p8vCk2NShN1n68G
q1nFcuuW6iENz7wd3z6uL4OcTiFJJBtBziB6c5lXW0HAgHzVD9ufn9WysP3tpcDiaWOYlU1bOVmE
tEpSizDjpehRaeIadEzjDNn720dj4JNgOlwO8idvuV+jV5hmHo2s+GszkR4jenhhZMEcztdWoG9g
b5y5qOWP/NtF/XfIU5BzCizmX7fO6u/M9Nr2P9VxFwKRGa7D7C6n/fYPbqLB/TNZ+Baz8p/vwzwM
MEuXS/QNco2HWI8dUnfOvOLfvg9fBlnu85fZKcv7Ic/VhlKIn9I5I93ARzA8blOx+vlqvls2bXUx
GGugunFIn3xMgNfgp+ZWjrlFgfkybKB69YYDqlQVx4jNUXxtmpvAsNc/D/zNu8i4S1kEX81i6v7z
CpkpKClOZs5mIYblPIDcHc9Yd/4Sr5y8GraOOYmCEhIe/vrnGDClLVkKuItZBUI/RnWBBKexlZeo
uZo0aw+FR/VRqdVJT2aDAe2vgJ4ggfhJqNMUMwkcfkE7jk171z0U4PdMP9sVmuoUfUxrYVzSnJLb
MlPOyNH/qsad/HLBIcVAc2QJSOinv9zwox6ZMBs5LQiQCCYP4DzcihiuJPk9lXaAdK9CNFGsjXSG
6jAdYDi6Ruq7Oubj2E+PAV1yA7Sa2RtvafLx88P7bgtNjo+w/nLC02Q5eT8rRIsysGxMNfWbwPlp
Ryos6JssOsbl76xCr/Dcn6tCfPNN/DHmydySW2LI7WUiJr3JG4dmk/nmW2TAlNE+z1wegnxejZMH
QNnuv1/5yWCR1g+xD60LsFO2a2aKOLWGuhqZpvhAPULbj2DYJlhN0rDT9OrdymJHLz4Ap9HpR30z
wghsxBHJ4sGvEOwi2FYaeTvM9SqVZlevQV0FwUTmhdhaUhlBL0oJHSlvBYXgCTNkEYQ3oSGt1chY
JX286aX42Yqmy6iCOJPVB3vuN0pQ7xudoloMrKoGfwIeaaAIZEgUdFMDjUH0UCOCVGoLFFQxHMPQ
WMdBusvRxms15C47uK+05spPBHEn1p1CEztHkWZLKFBG6FdT8qlm4ioGZZbpteen+T5C1ABjCOWO
gOld8TfzezMXxIeQ7JijUZLsG2WKNlaQo3jhgKVCkg8/ZHBmtqS9F3q5tVHDOKZpuTPKc89UPwxz
uGjJbgzDMtlkHH45IBvhZm5gHVAQ5lYlt0VUhIemKH9XejoRw0EGcTnP5I41/iZtrbU/6rADmpYV
AMo57fpo/DAjkvKGbIbWDKq9bkm6mdK3iRiPrLwZIwZLyHDqwwCKKaFIYPYoUiJGTiZfg4/Y3APd
cfRBe8oT6cmsCm51R0cfwUkiRZe9bdKPrxCgcqLPUJ0GFhiDOtmbHVi6sbiTVP9OI7bFryEl488x
4ndDyYhfGTZhKb/kdL2iQaLrxVE3Q5tgBa9jXFyxU9wNAkIde19PTvPFVHFr6yG5bmI9N2IjE4QM
sTFlquo3gzFvNLW/DMxsFdOHnwCTlgr8e2O4SCA5w2HfyS1q9PwtnOXdrNzB3gBuhXvHjz6CNr6X
2xJRGoxg1PbEuunNxTwFG3Ws+4d+WtQjWnKj578qLbiRRHqjdm8qPDhikrLyAgbTiySp28EoESr6
MaLdrLTedSv+3c+V6lWz9LsWQnNGSbZWuWZkNA4QcJTiQ5rBPU9qBJVadaV4uut8Czn0BAdPMQJ1
J0Uj6QxlDRhYjezdMPkRoqL0NgbRiayaMrFcIoAgOcHMOyezszvTqoPjhOZotmoqkuXkRhrpN2pw
kQ7xfRCnKy2cr8XwqfkphNY2eWkhxacjlx93883UNC/52D+JgscXhzEUbdBJORTteA6ufPtNCq1V
BF+IcFNEM4S5oImWMtTJ/ZDcjyN7XlTKZN7vSCrY6uDEHD18rnLLbaz0PdLytQ6hzsmC/tGiH6CH
OaE+zVWUZDcKp+Ys82evLDmtBwvuPh16sGPckWkRoZmw5IXax+RTRCu707YKErXQsL1wSR/TRO/q
00S6QB1tc3D1o2gv5wk0mNZXGMYwzXfmZRsml2kcO1NR7LqseoU4/RD46PZkHEnGDL1ologIsvZa
OEHIiDxZzGuNYGpSE1AQoX/JjnXWUKq/UTpooolNGkS0LbVi1XXTRWaVez2YSU2AFFn7W9Ui34Aa
VLckDAx3vql6f4lm+VNiZk5YO1fQKtyqPTZi8vRgeIhTKO5jHqEnia8wHOyxajm8k3dqDqvR1tt9
aKOZSIUz0h1cCWW+rvm3DVROcKLVxgB8ajxOokKN0kGgG1Fnw40G/+EQYP9iRbMFSs9/kLv43kCA
GZNNC9PtTdTo8GfSv6QSRv8YwjuskGZG0WYyddnppcjeQBe59MkG7uG6p+i0ZlFTjlNXeX1r9NVL
qoDGpKG0maX8roKEDBty9o0dObEuXoidbN+NdbtpNfsunAt3ZvKr0HICe9YWnWiyF+rkCoJyC83Y
iBoNku1fwSEPV0HRHo1gQEmZMSPE2m3D8u/EAO98P7vOSvN2YGcj83Xpsb6PDSQ/2LCVeykcvEkx
ELYhXeko3PMOOX6HsDHFRqeqr1bBziHQm4cwTN6LyKeGTgWeV4cQgM58jyzlY7ZbPnkcXXENzQxk
rDy+KvFcrmdRyt4483IpqtVcUT7PVqn9IPvhnpQslDH4WgRtVLNtN7JobnXyOQwZCVbbC0DU496e
cDAUEQJ9WMlpFKA18oF2MSv1fuQRWYwyiEhqqeQLrOQZyeV4tAISwP3ei6rXQmrXszF7Iizc0e8s
J5G7izitLlT/OariTRSOkAXmVV9RuO5L2wSvj0bLijbmWF12oH2XCnBT+FeSX6Bf/bTsxE0RMpZK
fYRrvJv8lJkDVdZOGOmDpfPHxPF8m8/Trgi0dWu3vWdnLE/W0D/NPAQtsl3IIl4dopaQquxKj5fq
JTOEEpcLrpmmKxnWyP0jR1jYFvTJiFfyVEGcTeXPqjGbg5SMV4Uyce1p3nskzkEujjc+LqMKnqbE
spXz+SrRvTq/N1p9kxmKl9uD7g1S6FNq9i/hANwaYe3OM9bMlKypHv0GxGe4mhWV4ACvVOpf+vhm
xyhxBvKyogwBrYLCj9gD1TgyT5DHDRMzNV6HeWEn++G7hAVCy8ZjPWVI2OXyUCkfvrSUqQNWJavK
j3GCwqZKbnlUK6MCaWZHbhZJN91oOSKzwIMCgjUjN2XBzhOBNnfa9ggJFDNaA+1z4zFjZ8vs5j/O
KKSNorkOmuMcTDxUipiIfFPglamSv9n+R8pSWxlvGq995H9q1vKyVK9UwXFjxfRKSCxR/KledXHp
lTnNi4hgB1sFvqODO3UShTK7g5k0BD7NOkrzs2x+SX6Z8MAhP7fdh7B732nSXzynHSgydMdwfaud
qIdt3wUesbXbKnwhtAeXG41NxezXiOiZ3jX8hTERbvVnOZFirs2fY6mQBglTvJa07Tx0u2yy37nD
zEiaxxQveIYKQN56TrflIpu1UkzUJPbUpe2k1l2tic2IfcgMo+MoxeTtyCiauz0JAZtxcUFIGfTj
ZAEKb+x+WIE+RXuKajyft4CdXAxYxNJp25FAmVwBhNkgrdFqCyhy5xgNSfNE+aFEBCm9L+ZfsZJe
yK26I1t4O7NdMBOxDdo3bN+bwD5M4E/9wYCrl15aHIs09clXf8/SuzmEhDqX20j/mNglhYa5Azfl
JSxSSPAfZmk5kserQR9dHYuOXYD9VWVWf94lu3D7DLkgTeBM4clinvcDXJ81AX2V6fkNKQYDb7AZ
HCM5WPfz55CrvTcT+kijON0Bqbzqw+GqRTASt9U2169NW3/QqfPKFPT7KNj3UnC/xIVU8Y1SWFe1
/dZO9lM2vNdKf9fTRFTkly6XwABNeyO3HptGO1ZW6JCd8pErT4OuXneacIb2rtCn63wMWBqr66af
qfIWLHYEzNoHPVRRCzVezoYgtdoPPLmsENblRCcj0PSNYt4PcrrNg7dAkeqFFv6Rd8WrL8abOm3e
EOyDsraRBn7U/ZPRs89UhxdVK7HRFoJICfldEQiSRbad0R2W5qw47Pc+KtMiGrMfdqDqEzIA3wwl
2sedIMtAuWP5cidmnKwBVKh91p3/QlCIIlWPf8VfDk/2XBDTEAamm3ZvAajupHseEc2GRONU1by1
rMrlyREMAIpvBIKqTdEuhONXtTn4ytQlJoYj9jVmCCC/6KXMRdkYhFvK/25QWa8yk6keZLiOkZEH
anA5h71jUznRTMQPnW1tBtDp7YjkOq7uEq1bEzpBYEC4nULVU3L/uQKvm3DVFrMAcgZq+9pt7LOV
F/KvLqPwCEAfnanbD7rG4gYsqJafy664Vrr6ooLDKDd4ClJyWJlZIxUgbtc8qEKHrsku0M/UB2xo
9NbgDfukE2nHHL2gI8Fy2PX4SuO8RZhpZ7W7JDuM5sB6Uuccc2bHKoE6Rmzc52ZICPJjO2/FaD2W
wnVTscGMX2KfqBiU8eD4Lw0AYW4qWWtcZGjM5NgLyeiAoqTQQzTduhSbPmy0VSTCnV0GJEjgNOt6
JBFGe5PU9lGaSVRRxw+lXPqGRrbtNcyO2mswPdt0T6tSvp1aAmt9Xbsem4IIhWxTy6HvBGmYb8xM
SnejqQVelRHIYuS7bGDRj4vGg7m61nXSBOTKxn9s73QtYk/60ITRPrKvVIXAEEvdRQ2pHNInew5y
NKsDiu0kDS8aGyB4fifjnauIvejU2auK+lGVpU1SGztd9+9KSicjdL8LRbXRJ1T0lhfjSmpTAydp
cK0pDSj8Mb/N1GHf9nFO5hjhXZb6aMzYTY3nrks+uoY9p5XfdFBGDbW4n6OnUok7zxDhgymSymUT
gu/a4mzZagX2ATv3ltisUirWdY2WXUpnt8+RZjTlHDjhcvxD+Nq5QWlzjpgpiUoZBGegqk6jyheU
OL0g7GMniaeHrBfeWAivYIcadcUGza+6Uwpsu+o09WxW7BcJLm8TjHwrWbGb4tBbTI9qOHphG0KY
r9YNan6tRqsvossx7NfmYLk1WUiSQrgLs+A8v4y81kGvvVaDxNfT7qPxaVBJpYW03ivqdQMjANz5
g5Hr72UWsMx21zWJZ+A9K9zrqSeywpPHjIkTNbpfXARGg2VgvNKzwuk1lEAzfJ6iESQqILLUSqXg
nEpPImkfkTlc4+BNVorebiDuvNqERCj+B7sWbADlU9nF9K0Ne1WRx2OyDwGO9dQIZCBJ1fl4jLCX
6/XTWBz6AY08q3qFe23YkHaxgsO5UmfzQlg2k037uwyanT2bb2rHakWyVIhn9haj82XZdB5jOCP3
VGqV7ZRG5LDgky/tCr07yxlaeNv3t0M/X+T8z8cj57clCuo+3YxknbWtHTkRcVBeY7VUa0b01aG0
FlaYX1TQDRet0ViKVcwyNfPMzXTk61YPmVSO7CJz5LsAoIf+NztAPunfMlqpKsElEKumo9Xjqwyy
cpY9NVsmII47oHbWCqFuiGJI/3ooU2w5NORNbfl00A+Oxa1ZRG+ogRuPNan2EqgHBeo2OydnOhW/
sE5edjjRMtJ2g5JzryJto6K8CzMCV+bpaTQPshXvplJx537ayoW/GhSOQ6l6Y8YkfZQB1tV8XS1h
NBj8d3O0DXirdQvJeGcFTBjV1VJCBgqcenU3H6S0eBND+FQRwODVBDxX6WLd1zW6X+S0chirq6fS
FFc+n0PXcWNrckBavKhVWng0fBdFwYqwo4NkGW9xnW2hTDgSAH9J4DLy4+t8uC1tmPUYyVdTV18P
QnPTXLmye5zdLEMNfrQG6ILEeqholTfgkwhMaV2lUosjfdwI88OvOAPWr0Nn+26PrcTRY2Jo8rLy
8sS4mGPLjcrpV40vPxaVO4hxP1E6SyDUas2DyTkn5CBOToMTwMYZeLgmaTdaDhsxUrRjb8ZvSlmv
NDlgHz8fG0QgKf+Sv3w4lBVMKThK8MILJAJjVhw0FvcIfkNUCc+u8k0baMDVKyILiofKJnvOxDvD
VF0EldvLjacod/OIOQVJhuBUTTztsuMPfqUc/tKG6DizxKDfWg9KWa3GBdtOVkafU3LLw32bjZfa
RGySyn02teuO2s3E7We+YYtasRE2woMg7pCtlWXJ28kOvKka1y3rb14m+2R8lxSWX+J3iPj2uukN
DO6jIVPcYyKpqMGUU3XQZM1L9e5Q6sVrYjxVhe82dHWjDpOdna4peHp6O63ysD3qItn7yEpSvb43
u3ssLXdZa+8D+3W2SQgYVEoeQmxnxb5Ms26XsLT5ZexJJKak8dsQQs1LK2dSpJWaoSOBnF23OvWn
Jzu1DpLIXc4Bm6lStoowLmlSXFRs8Y2M5UaV5StV0JKNBJU+GnAV2AaqBtMzHDktejfUo1zd9OjB
nutkZ5aYxFlao1eNRVvtK6ItUpr+7ZZUhav0kuWJEELCLK0QFWSGI6dS2KE8+Zw5oCpuKZi6doM8
sPhQQB/ICXdM1PuAW62l+kWE55qpzLMoitHQvelImQkChQIZkSwWIXAcyqsQL3+RU/ecxSMHjo2d
mTf9EtTej/0mb9QHsqvfRKcRGqQjLmLBVScSCyhMqcv8FioAMLCFQcj/uaj9bW/9PxVtnBF/NkPM
ZsyIeVpajC3f2LhVuo9av7HnN5x2P4/0TWvHMkwaL7hjwSed2hQUQHSsEXTxs6Ld2nG9t7LkTPfo
2/L8lyFOmrJjFyRNYDJEF8dvJgBuOa8OmVHtfr6Sb9V4Xy/lpEulpKI3exmVgEFeYqw+iBp5x5jh
QM2uhVYvsUG8SOT3sDzInNPsVVopZ9pY31/rf+QXp/rHUY1VpfWRX8h54FRSf4Mfl0TMITjT2KT1
9vemh0CuDBVVR82CeuDPVySqFeZHiVeERfEmIOHDQiKGWjja2WS1othGV0bB3WgcPhJiP7KNFtbX
vSxRRzWvy8TwOmpcoS19IFRzcgkceYBTRe1eIx8Fv0ZIANOA3qnrZmzdlFj1JQlAUd/SVvMym5ZJ
8b4USmK+UyJxvLQ11sakugVSF5Mse39S3ERPafVXRyGTaNsZlBkG8dyNYgZ7YR0sxPNTOlylPbI3
y9gHOvvCLNDuTYoxSRJtU0Zp7dSL1V9h0H6m7Xsdmk8SzCDWmEtlzm61dD4ENE0WnozWMOHOWA97
O3iqzfuS6l9D8hrghl3QckjFvnyjqkwjKpaVCSRgOjlqZ3GsMgn8xPVZEKojdW9ZApK+lON9lEcw
aUpcZFOMYjWUP4co3ft6fIzlzmsS+aGMjdrV7fDTHmJaW/pDOGVYsMOLto5f+ki/rNng4Om6l6vy
riGkQ61pzoxV6aW14XPyqLiER+JgPYX83iqdn2eQDzbhCXFpXLQRp+iJ9uHMg7CpDaSC/Jr5OV5K
mQMgjYw8HPFsN78jsoewgFIU7HcG7lO/7llK54e4I0UO2FEJzXgyiMwjIc5czJ/kwfmPRfVKPty9
BB6xtiJ3VFXS3sullrUVvnBJGb2RZNlL+ZyIntzag7krerZ4pbGqBt2Re0r5dldumlFyGx1uPoG4
zaI+raJPngSb8RA+/0ikQNjvyB6j3dCsCh3zKgFQtdUfNWqG1B84IMlYtFdikJ1g0nZTpNhOZ7LC
zyA8+hl+vTZt0yWzbBIU9AmOt3rinbKtjkmex00ywq4o5Te79C+I5KSj1Fw1BVstckNYCU1/ppqw
RAM2GzNR3EALrybMqVFGAX4Mn2ecsf/7XCR02GEmtHP+cjqtimhSCItT6ZhblJ9lEtzI/wypciQF
uS6W4nbT04SdV4z9QWts4lzO/YRv1B38AgsOOg1TcOwn0oehCegsJvyCQT40LUkBlM2lgFz7X0Q8
5d3/Dvr4Y7STHrMVB6aVyzhWAuguFqbRKhl3paIRENCdWbG+ay1/vbCTbm/Rs21UCy6sVX9TotJk
KDJsJovg5edn+O0Ea+o6lHUTMfmpxJqTiNooGkpBnBeU8N06pnEBoPlXVB1E+enHZ5R736zEQhds
mkyIc7Z86k0cYAZO4SIjkAdpX9XWkZPSP7h1iAJ1iBc6XLjTd0IlMRNvessZUX+36bDRv/RJNMul
32du3bI/OenI0/7ntqF5Rs9xei11OUAOIjZx5a5d90JzHl33cFi76+PhYDnrY+ru7kM3cG5/3946
khc87Ez39+/f18ILNteO412+OCvnanW1urvJV5+fgzM404W7vdkmzs3F1r1zb+zVx8WNu/3Yuvy9
Mz/+59/+Fz7vi5wn6BBmZlTMQN3jF1QWXOV+onw9zodm6XYUToXz8Ocxl8X6h/tlnEhIukEeoalx
v5o+cBs6euE80PSMhjMP5jsV8NcHY5zsxZQaQlW/sC8I94bZED70JIdV/e/B/8BWtwOFSJ2vGwit
Ge8DQ6EA3EM7BIeALuwsf+XMRZ/s12QLy3tScqPb6WIg6NykovlPbut/lS8nc6BOUJZoNORf9IRY
XWyvixsSlZozCqBvnx6Gk8Ufsbizl3/+5Y2phQb8JGYYu6o32Pa8/v9IO5Pl1nUsi34RI0iwn6qX
bLnvJwxfNyTY993X1+KtqExbVljxXk1ykC/iwqBAEDhn77X5QJOmfuIcfWzjm5y3/zfM9N+/DBN7
bhELSB1zg9CpILl0qwtBEys8pTw8tvGRMGFA4pls2Yci/4wLUZJYLEbbeEuSC7+4hx2fOxdONbe9
x/qkU/q4QOnLgNPO+GViPkW5bExZlEV371afaY10Q4bzoH9GGzOml7m/12mA/Iu1MSXKaLbOnqgf
fEZMEsYtN2BQfCH3MjWeGlxCVXLiu/jXpvzjzZ72c6Sc1EsPffSdMJqCFA0uP8K59dTPwH2LcEkS
gbjubI4kZmCggHiRIP4q72Zw/Ttf9XZl3E/BTDvSoK/s0Dt38HPGirbO9OFTatcx5EGh6usOFnTo
fGZdswnhMzjOkML9CTea95lmb6Kwt03T7CTt7hZiXzYYK6WwH39/jsdWJZZFJOfgtyaz6vcfL2iM
xhMeqpiwpP9KxcYM47vMuOdEff37SMcueAjaHQMDOs5woR9sGLGV49nu0Ni4NIYBfaaPSq9tsWOC
haRA3RYhEQdPYWR/4lMhIq6REH4J3/79zzj2tttAhiedIjk3h39FZ2h6bYRsWz72nCz0VmWQb5PR
P6EqPVICcB3uJsZ0HnBt42BTsZGk0J7kNmuTlGcQg13H0YJot9iaZc6Jo84x4/q3wQ62li4KpoID
g2XU4jyxy7r9QJJj8FoThpusB8Js5J1KAqxPzalrZlUAn/apMza/P9pjOw+HBbSKPF6HJ/x9LbVZ
Z8ESYS11LbzGoaD6x3IH6Nm/BAqJaVBvFv9iRIvwT13YsAYONdBKWYdDhIkPcJeLHZL2aDCv9EcP
KWmukLJIFv1IFOY/H5REKwGTS2Mx/4VZf9nvSq/paBgzzdi9bOwlzTkb2YHOO65pZ3a4GdsTu9Cx
Jft1wIPTuZn2JLwFDEjKHZXNGi61q+ztXvn8FxMTaGFRw8L/P5xYGwFsGlTafKJ8U4fr2pDzKr9W
tK3ZUlZ7cvWr38c7tvfg4/nPeAfz0pMiyG2f8cYOalYdP3SxfgWAcU6x9sTSPPoIpw8FbpcJb32w
NCPN8sPWCyerZ7J0qYzEpb/U6xN3gKMT+jLKwfGsSmop1JjlWKN46eCfufTVm7NWObECj84GzSfw
Tw1fzeF5Uxa2tAop6THRa+qj60r/1MwTP86pMQ7mIotMrzqHMUJlX+iPtX2mGyeGOPq4vkzj4IPA
Z9e0nJQfxRPQl4ozVa7Z8Gdle2KXmNbR4Uec08B/HtfBAcVKhJjSolhnGdj+fUI5u4tXeb+uUQXm
q98X9bGN/+tg03P9sjvYhBH02chglnZHmp6VnHkYW1MCC9X+xDfm6E8ESGnywk3gxYPn13qiNFTC
eOde+4KIZNYhHnSK5e/zOTXIwcMDR5Kp1sggoY7xp0vmzkh/Rz0Fxzz27YAbqasqXBqOIwdzMXwV
xU+pJCQ3XqrOVZtuGzDParmOxj0iuCj4N6/ql/EOpjU0ndKMjc+a0N+95g9CSS94Naz17w/v+KyY
jaU7GHWMg1lVld/2mFGRCAU3boHblbLeKk8+LO/Vq88C+8SC+Ln2NBX2PJgpAD8GJv7va8+KDK+A
PspDJHZZkkpTJfMquAlMel3yxAOc/q3vL5Wm4mQx+dZT96D58H0sfyCTWM+hX2ZFAu69q2vqyCcs
TsfGmM6LLoBPkE+Hi8KO+qo04wmbV3jP9lBdW96f33+gY0/M4Z/HDzalGh46jLRIjK3IMZ1L56ku
oXPPMwdNFarzgOro72Mdmw1VNjCPKjcJoMPfn1iZGXVlCYl0vHNfUOw9O+Su/T7EES/FVOqCkOVw
IOLTcPCd88ZcUrgkO7mOAaW5JXBv7Y8UYt+b9CxxmUsTGCjMPYp7qz7I11qfP6bhx1CUf8hVvj/x
5/w9gB2sEsyKPFgoOLbQD+/WogbrGzXEvwBAf0ktd1fTJCRM9SPzm/veQPcs32TX3jqdnI+NNw8a
Aryj5i6JtYVJZ8BztUuaX/N6lGuFk0LtEwtgWZeBT1p51G280gXPiS0h9x8gIM5sEsTwfu67SJ9h
9bnsK+NSw4xspfT6yn5PRdqdleqH5byOYbFSO7rpMcVbEccbMWG+0NqqdH0drVgWtor/p922GRxR
UroDVIadmjjrGiWmKFwS51v686jHkgYZTVzV9CBylHAgCUtKmqVCYdwt3mKF/mNbb5X4tfH1a5OM
9tEgxZ5++VCiiEjBCAKBCwzg1134EZnDunefxj4jP9icgfm/RgkDo4EtioRbTyVNV1LuT5q7kiEt
s3q0u3I32sNO6Y3bMnRWUgndtXBHhFo2h/4S6ZIumukofDtU5UzAGXTM+Boo3Qxp2ypXSYoX5oNP
Fvm8MBCfeZ+5oz8igyqscK/pj44WnFddumq8HpqtRWozBhIwB4Zizd0U1VVP/DLNLBS3y2q0NwUx
EnWeXyr556gF77Z9yg//86vEOv+yrqajxZevrNQI225JO5q7s2J2GZw4LYqfBVD+eYrvBn4rAR1p
2ja+/POBoRpxGvPPyw0/BgfvnUZHDkAvfhx5DfsS7YCJ1UBZ+a7ce8haAbSWW7aOhS3eIvXUaz1t
pj9eIwoQBE8aqqCS9v3v0XILEHdkIavtrFtqSA+e+ZCV1rpw232tdeuxaIHrF+ehrTwofkiNE11E
5Yl/9VzY7DWMchQLjOm5fXku6VDGcYUQdN7R8+cu/94URAEE4xvuoI3hiQujLefBCMJyUABPdu18
lPl1qH/2Zc4VH7JiP2ZLDwWzDNx5ZRTnVX2ihfvjUGlbIOdcbcpow2t5eCW0rFgWeUuy+Cg+agsQ
EwxVHUtYoD/+vrn92M6ngSiSU4rHq0+p7fuzIB5IJI3KQFkzPNc0+tBmBOvfx/jxefo7BlItCiY0
gdSDMQytCiMqffHcDBVrkfuuNRvj9LpyM5KulGA7pOnT7yMefXy6ZQFyBJNrOdOL9+UXhoiZlVrA
B4TG1D2tmk+3Tna1xw6eINz4fawfL/E0O1CYtiUY0D1Edo3QV0IIaQQbje1976FSTMdokepE6v0+
0N9/6dv7M4005U0Kwav7g5nvpUZl1SJIiHDqVlkGl0sU1ovX2Q099x44gKeoSye0N7HiDID1df1V
JRPlMm9xfSaKQyBK6W+JTg+gdsrLWNiLxu3vOZR/QAPvl+YwblVDOctc+qp9cu6bdLVSTC62fx7F
xIezSS6Ngs9FTvNhCHW42J26jivvTM1fyiF8FgXcLje+LAlLyJzigUbyzM3UDyUjryP191pcvTd5
eV/QhXZ99VZzY6qq6kcbCq7rjdhgjl6osAMXddSALCbCICniet1m+kzvw7UTKrSNgn4usXZFrf/W
Oigx7a6Ty9Jr5cbxDGYRLjmi7PPuuvKsa8eKd+j+qrO07FaNhtYzHMNrDPqPZd6vhhxZQSTvC208
U9xql0X9WukLpFdFspeF+GOq9bAtR6hC5H+f+EGPrVIClibjO522H57dpnMLWTisUhknT536mITa
tZGhKMxRvf2+dk4NJb6/EJ0AlDdmvIJZj8TKTax3py/tuVLjrBvc6MQL/7OYzkr9OrODNz6yWyS5
LU50pw0uSuX6r+a5VJp15AYrY4yf1cB5ghscZ/WJywMfEqZy+JZAKkB95bLVaPp0j/7y7jud63dB
lnBYsxM0vC1pPblQKzwOqNuCojzrjXBVhrazUct3sudBvOYAlWJrWUzmDt/z50bSnpWNs5U4AyNp
PLqasRUNFNAhvdPLW+lZKOr9tV6851Ay+iDQZ8JqUfL061SMwBCxjpSIz3MCQ238MjNU0qjdaV5R
nd902Z+ao3kp62t0Tjf2MIaLWO1vUbjdmJwxCLq56JPaXZiIYOZlId1FLTJ+rK5/kRXi2KYxSZQR
0WuSaOsG2hO6cQxNRfvqae4b/OVFEbVApJDLmFW6bYvstleTC2h2b1laQyFrdmnuTi6/V9OWaEOV
+9EpX0XU7l0PX5uJYyrsBLpuMU9cdVZFk0MrtrxLMxQvrW5CElcwmVZjt9Cj8HxILIlZuV7muAp7
X6D+TF/VamrCd7l1QxuHUC/P2UUONrVRLdZqnVWc38azUSuhV9XX5Iv46PszCPe4u0LTuslg2Ddo
lKMAHUsUkPpCKHZWItVwjHg3Ba957Pwopwt34cleRXUyt83LMtq3SJT1z6D8UyOtHyNaieG9S8nR
TndGlM1MHbHORYE8NKnXZcX59txpXdTH5zK86MJzlYOtHiINvSJVykaEaaaL9DnybuzYWQ5+uyjk
lQVna7w1rHhlWpcjgoO8vchG2zrrcs2cOw4uqchGm+djs30KOddiwcJiGY6Ay+9Lz9qGZe3udImF
syd3Evcvdt5i1ftlvWiHdm1H8qYJlPOu71eT+8YfHPZdPAYSNVVlxs+JSpl2zG8siGMddXAVbZc+
7W2qld7Uidiyamfm8MQtatNpE5+8wJYNHW4oSzzARTPrG/3d6QKVLcCdhYZ+4Wt9vI+z6MK1h7sy
7e+1AJA5F5DKjjZmIc91L1rJoodHb/Ok7VuwthvVs5Zj7GycPr5jn9+NhfM2JAQ56do6xSxwnsSc
mJQKwz8697ldoYICBzuv6xL6Nf+WQkh9ni0So9rRyZjx0s06PzgzlYKuLx5mryoWEfleszHNzgaB
4Fof/nggyCwV74omn9Uch4PZ871DDqytuK/ufMwHrmIu0si/1w2vv9ITuPDlgH0orqJ7aOSzFDOH
6jvzughuSkvZidjnwqZv4tzigkV8c/yuwgt0NJ/n/o6QpkIhBFeMQtU+KIvLPtXuk6Q61zCNZoF9
lgzjUrEQUKESTQr1TMtftfEt6jHSxGVoYFl17330rU0iH/ocYTpy7D64HPV7RdfmZZzdwoKLEcgp
2PG7udLz+c7RjkYVF03bjDdDStiKhirLUFEzV5uogoZtBecujsy05p2xPflmNcZMxJaP5DTHcWlo
KzUmIcK0ynwdcRVatrV4HFVjUVbOI9E/q4G1uwrGcpGa+ch30OtnJh4IUx8Q1SvZIiATTHNTkzgp
/Oi2c+UMxjgPWv1S5QUscmsf5IKEp9zbjPUblPMZKKYL2mMaOPqeELLugo7j1SCTYV7jQZurBixl
w8/v0YWTCDKm911PepXkA4sy0tfWvuI+CA0RXYHVdqZzZnFsn+OvKcKVsJ5s8SwDIAJD/hrlBrA/
MWAJNE2UztAztaS9V4vy1vRzLICyvB/rnP9c/IHDT3SY7u2zujsHf0HaQfZo+u0KYsZDLppr1f1T
JPWDXgYM6HI3dserRiFKQ7TizHZ7+GDApqX74lfduWwzLgHNuQekf6YP6ibJaFpVSb4SosCXV6cU
5qvsGSnkie/qsaMmHSnQJBOg1bWng/aXT9tYWZ7TWno8V0118plflXW0UoN/TLCcvt6GDrrScinF
HXaleXeKhOIcHJnhauTe6NcPGefbIlvlwDuBk/6LswnXUw2hDklQh9WVQXo+3F4OCzCatjRs69Zc
UtmcAV///w00HZK+PL6ESpGWSgZKsA8rpv9c1cVeRG9BUZwoKx678UyUGiC6qJmpbH8fyU/6ynQi
TnZepXz0Vk2UcL/jbjDlojx648O/mNeX0Q5uO0Un2t7uGC3NtDenxKaOhnX0+bjFBMv9Ptax++LX
mR08w8pMZd6kHCShB6zEcNeZp67nf6+cPw5wls4KwwVOpeDg8OiCtbK1wY7nKOWvfSx6CcrNnN0X
LVC9KPz+vOJFg1PT0WVJZbfswvZ60MOrTi3libV59I3jXQA4gS/CPJRQIn1QFMukZFEKa8nFjO0I
SdQ/VtrzwgFdNmze7KnKeFBTDcfaq8KC22lYyHWi48qOIyqD3ZMGcj7KrBOTOrY6vwxnH9Q/cin8
KqgYrkluRXFTybOq5zjYXgzVid7YsYuARpN5UqFSZWdP+f4iOPYg8SUTUpGLfN3Ey9zaJe46JkbE
vo/7B7U2Z4568/sSnZbgwfphTER/NLZtiuIHL5+EvTHWbc0FAGt62OVQbvK1F6s3vu2cEF0dHcqB
OeNOzWZG+z49l0qig0WetwGlvUGcqjIZvyVaYMc8cbGZri0/ZkUDAcUHZf7/leJ/2bx0vU+QCrES
3bIAm5e9cJ/by/ohjToy4CQGO+vEq378x0MGMWGbjjRHLOG0TtxPuxhwKz2C65ty3JSLFo1/pxCM
cxEMt84pCerfr9jhTDWV7gLte0jkzsGaUVNN7bMG1X6jxmi+MjzMGa60TA8wLQ32Srbhh1MrU/WX
gFMtek3bDHtUVrjzDJwPpYvyVg/kveWZT4War5kh/qR2ZxvphWaMl1Y7vI46TXQOzpVKtkrrVLvK
cRZmzqkZbMCT70T4Ja7b0QIHgvKFGu27zqGmMMatj5hq1hEVZcv3rKZQnmZRMatTcmoDsx05S3NU
lgktWW2TSOvBcOA++Pou9b2tFUZ721buoCAgrM2YW7auFXMm3ByKGsYzE/hDVcvVWGTvZq4sEhrJ
pok1MVFxiSnXKrFiVRtv+qbf+3oxF56zprc5byyRzS20KjYBxV5LAcR///2lOrb8aGlCEJ0orhRv
v690zVW6Gl4KYeFjvquac3zk8H6W1scQ95vIuf59tB8dRyRcOHv5ACB2mF7i76P5+KZyTvl80YYc
IeN+yN9MWsMeRm85xdyU15Fx4pN9ZKfX2KNUogQImzEO1cKIGGO9SwZ6TuFNoQDiAAhlare/z+un
emyamE2RUNeEzf40/RVf3uJQAiQrJkcKLut5gEK9fLP7S8wwy17f1H6yDtp4hjHW1C/SUy6roz8h
m4fgUEdC5SFAz/OK0RXTQ7VCTgZJSGjQQ27ay8ZeDzUo4xMb1pGvzBTv+Z/hDrbhIFWinI4yxzrB
lSRs+3OORZsgV4CKQPCX3omv2rG9WGjknViOi9ngUAMYGXWHUJqvGrW2LQldYIRo1vnejPrmier8
seUpUE2ZlGvQdxyq70TaE+xj00BIyfx2iZxo5z7cawsYD9ZR11rV4uL3hXN8cv8d8eBhSieNldxl
RKO/5rIOA6bMbk6OcuwdELqG7s0GX2rZBztvVjiJ2gy4a0Q8vjW5uywdf+s3j7/P5dgoFgceiAnY
Qughf38HsqgdJU2vaWH0ixR3tnvDIXr+bwYhWpZDh0Md8OBF85IgqHo14kWj+hLoC/hgNB1OXCiO
zgStIB0tWMdozb7PBIQFvGYhuVCU4KtrojHewLD/i4l8GeNg402ln4lYZYxWEvCIJNCvl2n2+s8G
sRzV0Qn84HKJxuPHxXJg16moPkNK1NZFf53zsJqT/oLDDWEaZNKuoemwTPoXB4elRh3SJsQHOK/5
SKW0MYg4Q36xwTrsc1L7fUanBjt4Yeh9MGODwQjerqvFaKBZhdB/bvXiH24Gh9M6WGk5HRLNURlJ
xwg0mctqaXFKSmdW8WSXCRSVdxGf0FKemt20XXz9jPACSTjDnGFoX085gb32R5gAtqnIBqRn//4s
DzefwxlOf82X0fpcKXN98rQS4V4VF41uzqpem9X18+/j/Lj5/R2IDUhXKds7NBC+D2R5bm4DuCKi
JNgjppTpRyuWFk4xG0RMetZVLJnH2N/asIO0U1WPo7NEuUXZmF0dgcv3wUl/UyOzxzULMHGmGTBR
16WJxzE+RX//0ZfnSKsS/Ma90bKwTB7KWwKnUIrRbxE4Kfdmrq6qMnogmAWaiLwNq89Ys+Z0aWhV
vlG6nxvFHz3w9lOcVaP5t7W4NZpw72l3Pdj6ITO2J36E6SF/PX7z13EHRXhD4cIyUeB8fw5wSgPN
qosYeGQ9G5BFNNICErAcRmseqBs9usCMr/qL6J/etaeBBfnHhLao2EsOL1OhKce0d7luFEK5r/rn
1nHLWXJSR/l3Vz6YII9/+gBNejZOC98nWJicrCutSagvmK8BAOMGkhZdCLKzJ/eybUXrEYTEoHwM
SrHrxofY7y6cno4NuK4ZF+dN02fLpi9W/sJYQ8No7rD3U2j8rJyLbAnFn2o0OxxiSVqVM4vPqE14
ZycvXD/YxtWlrqebsQTH19PosYeztn/6/Tf8uT1M8insARBnHJWZfp9hPYRtbHgkHGvWVgB3ERJU
aLyCnZXXJ8Rt2pHlApSZH43IdMO2/6anfNkctAogcj1pWMz0WTrkkCY3VNnBamzcNKCTclUpyxqM
jXXieDnN4eBX/Dquc1DE6McqDatJTJJpdICbK0ljzInPAcu42aWjXPr+8+8P9ef+MN0PBOdZm089
kuXvDxU+fqy2Gkd3w3ss7Cu/vpTWR/tPBcu8BN9GObj5dKJLlJQAn7nrQFYB2+XCE2qgX/4+maNP
78tkDlaIYrq+kRjTPYSgXydc+nyvMn+L0sTuNrmBt/7m9wF/aPqmiU0qSA4ByDLQb35/fEHvZlbm
+0AGdURHxIwtUq7IxP++9EG8iIvbQrE23Gkv4wT7DjqUAarimSb1vecBI9bMx9//IOdHrg9/0de3
5G/548vKFaGMI6vhxldwF5952L1l7vFe259Bq9gYLDHHD2TthIUCVV1c02tZGlW7E2C7sO7j5U/l
o9m/q717WYBCoq0aBmRZwydfOml1TnNhozb2rrOUZV5mA+HHNxMdqgwtcqisNzNNb0QlXzSjWEbw
bAaf3mFXP8DLPG8DtK9mat6oKfaMwphlcDGtUNsYcfdJIPkf0J0Lpbdgm3Q2bTKDvPWG/HQNgqWv
0HzW+3makg1YlvSgmtbeFZptz1pNXWlh6q3oVqIGmeKxmucRlC75RdmMruxr2Ye0LcMLVZI/Wzhn
prgqaTYk/pNty8vC8IiFTh9dGp4pIbY1Uc4d3XAAr2ElVo1MZiE5QUFKy6YbMnbvnk21ZcxrXSel
1rXnDXY4En0RZYTtOTdVbKaBOnNhBHrkp8sp7yjTdn5rX4jMWrZwE/oCwANTUZTo2ibgT9VRJdp/
CjoyCrQEwM9L38OjT5mYG/sk60MYihYwaaLXXoM7BfHcXXtoM0kR33WdvtLDsporZv2iYXeRSnxm
jpSUIgs2qbnKR3q+1l2GKIAW5LpxTMp5rbMzJCxI0GdhWL3KNJlhwQTum3cUgJxVBWhgbJJxm9JI
7lzu8IJmJZhMpaFSPZQfolIfKiiNbjmYhEK4czhzoGAdAlLDnao/5qWyjcORu3lJWCYfp4ArBajg
bYW8ceAOk4lsnynOxuf7ozuP9VBvRxiqWkn0iGuQZz+c1dyxw/y5Vrt1NagvZtdhGPZZFeVUtNbl
hiCYa/jJQI3yeSjKNffABZHay27ipdL64mkDsRd/orp680t6kDKf+s3popuANqUSAXOKjKVjmEjn
4kdp0UHFxe8RZipoLOO9X6IFHWZZNtgzuLR7p3b8GxPSHA7vBSrF81Q1NqqSP3GePFNCbWZQFQs9
QlMB+M6cND9Xm3xrZB1yjdDkJJZchSBuZUu7azBBGr50+O45KAGLLfqzEchpEL8AjaJVOGztsd+3
eb5p6B6RJ+5SWws3gxlcttq4bV1wmX0A/j5fW+DGVFMgfR3mloqZtYkJrlZLZ42QFFAvDLiIHxea
bgxzR13IEEiagZKhbrdT6mznBcswQCmhaCCqk/fQG15k6oE2VOdDXa7LtHpEkYmeMvHPM3kXwp5v
KkGaI33HqO/3lIivxKg+m830ZZbJRR1TOmQFPgRmByIin9WKPUerOk8stCW2vU7GahF54covAaK5
0SM9x32KgjOsYDMR8z7C6HFtmOcxiuP8YoQykyTZmdE+eWp3Ca+L3D2IQjXlicRZpmp+lxo2+Czr
seO/8botcBPO0vbDpqOaKsmqU5uFO4h5BgMvC66UAOlGr+ziYAjmjv7HVPKFEcS7zperyiF9VZpL
Wwci1qgotOx5Tk6zoDAKN/umj/9kFfFgUwR7a81qAeZq2lrIhPf98s2EpF5HKIbbh6SJm02ltiu3
lXNBrn3hXWPGO8vtahlZd6MLXd1tcOWiUYjhanZoSTA/jsCe9eyuCMv3QKC/gxc7psU4H5JmWAwR
7QYRjeGFw6bgV9GVzQNSmuRsrAx5FWrqJjDVK1PGyD/yWSOUvcFLU/gqke0edpSxxWhDUz0y/rTQ
sGL5AKxzNbQfXt0sJAq3EQhabbR4cbKHGs2KL8aV2n6IMDt3Ot5evX3AA8DvYd7ZMLq4aWC6C5Ym
3XWrDOaKAUiwR2mqGhDxuo92yM8sn/hkcOT0e9Hgdd6cNNl1q4tdEj6BNETngRsjqSDuJmQCFeug
ljsEip/kPy05vyxh71/Habpyw3yRZcmDg1jQ6rw7w3wVrvQWdlYsYZovRa0vsjZdQ59+iAsiGRX5
HGWQXor0sXan58UOHtrmx8iON4aoXXUdLDHJuvGwMNpwH5cvdZ/szDi6oh2+JO55bZuPEVTCTAWe
CLesssfLsiRrguMg4vSzKDBWqMOhfkd3E/J2+vRl2IwHr16Ovg9FkKAE5R3IC5w1GDwe/DU9WWfm
gDi7PjcJAnPzEJkFkify6VIckspQLI0SRU/Jxch/1jDf0sPmutRvbAEz2c1gCcGDAxsO7PfGMIer
oVYWqZOu0brT09NnipOdJWxOyaCDGmjROoKBNh5LzTov9PFuzN5qhx0ue9AUVGTC3UpFQlYe0Rfm
V6lGFLSMzsr+I9STd9kS2uCUwaatu2XWm6ylciuAnAsUErU+AKW8b9OP0HvXBoB/YeEvzTx8j+18
k+r2cgyMrSPrpQZgve8vhIc+Owqu0JDNoZzeguFdsHeAQNac26Jm51adFw4ys6HIeNAqaBz1Iy/9
lc+2OBJGvYhgpkbJB8fKmWm86W7F9fIta4MlCsi5VRSrknReT5gb1Q0eKhdrYYQemo3Hp8LPRZYj
RbtoTL6oYNpy0MGWk68z9CQZC0FEn54hAaGr4O3jZ6NWzl23gS+L3DScKMNYE5Lh2Q1G3sRirhZP
RnCnm822rV4sEf+pAnepDJwNpHtdhPxoanFhw5yEpPxCs34hqMVHvg3xN2Ur/SO9YDWoIH8UXpYI
q7liEWGtV5AYbzVObbXOIUoZLl1EQHWnPQTWE+L25SCibcu/5IGWKG2EI4aYdQUuZttnVp9jxWd6
UIalZnhYnIZ9Yj34hnrOSueabc6HIFgH2KyQCy6r/rGA2VP63jJisLaFJ+kY140arvLBn/Nbv2TJ
uKBwPG8nNZtlY1muGsC3fGO88I1dfBtH3Zs7nR3GHiy98ImE0EK51i1AopIYWDcSl6m4GcYIRHT7
QcGb8EWfg5Snk25AC575j+aybsOzSoXSrUN6z4PmM/I4SRBoJeBJCnh0hVHzxzfk55mwl3MQTr4a
blUWjR9lpF8B6DQDtLldXa1sO1wZ4PnpQEXh0pLZMM8LhH9+hJ8ij+KzwNeqlVomV0WRX1VVJJa5
Xs613HxsCSMGd8tDXguUaZFZ76xcXo36eZJdEMc6HQrXWi67NRLqGdjO+5AD29zv7Y0KExHploNM
sf/wBeaT5DGANDDP+xH8s9eStS7dnWTTMEsBd/Q9o/JTwgzuWzaOfiLv4Hnzx62o7K3dDcwjWQ6O
hRXf38Zjs2gDWgEENhi5ue5Bmgeeu+0iXC0yGEiH5fvrcByXOY1Vk2KdvmisEvGye+cgVpfoVPPA
nqU9gRFmvnK15zx/GTSKAYn6PNjhJe/KtruJOMPnnb3y+UBkufHO4zAQ7SfdwuuINLSVQe7KPk5W
2URRjwfovE+Z4i+D9MIoPS4b01EOthTpm2ea0qL1RNFZpX9sXQL1lvVOIRtG7SZat9h2FXURvb0x
1afU4xU088nfM7Cy24zD4GcXpYBZAXAOaH0z7giiDpaB0Jce5OFwiG9yYuvsKL9vsmKOA27N86bu
oWuzKFUWY6ajiGwuVDZLC1NRl1XgI1tuarC5dYqMXUg6ggbV1hfLuC82NB/ngalg37AeQtKtOR4Z
C33wFrpWzNTaA27ubHtFX3QCcqUxXrTNsCzCl65781SUowFK+R7WaW/Y5awGdAw8AXTuHSkflxlH
IbNDU694HBhbAOhhhRwyRygGxkoGi1ACz1aCbN30I8dIxO10CJVmY3SnKsrHKh3f7osH1cnAiwBX
OFRVcI/M2eZyYzNlykXZsx3Fs7JfRe5Cyc8D9R8XmLmncmO2JonUlAj6/eY8xK02eB2V5BK3Frxr
0Au8wIlSUp+aNmBHglUjpKP+/P2GfNjd+Hs//jLuQeehjHy9iugLUGSGCazBedbWg7j/fZAjVZVv
kztoCpSugERQMIirfch237goRYaFyf/x+zhHi64TUGayFB4RM/DL9XhQ8CfIjNc4fiRJfevwLc+H
8HqQt7kScTTWuUGa7qwJsvPO4exrm4sBKJ+OF8jh5RNpNodVtChse+6NJwoSU0fioKBFWx2vOJGI
FKHNgwJJgWjL6DUlIkOJ94zMhe6EGOfI70nF0zUE0nhzMsd8X0cZgqm6RJaGjZs8KanMmxZiojzl
hzn2i3IDdAz+R+BWP5gH/fWyLDDmzYlXXfbBA8pSi28bitTff9Gj7yO0DHtyk6FSPGSjGYU/ghlk
ICu50Iu7VDkjY4aTu8WWBJ1dW3Ozjdr176Me+ZXoYv130Gn2X4pGTjGYYsTOO3ft1665bLOP3//9
v+7mg2VAE9tFVIRxD2nKQV1TTxUHlwuOZL3ZaQ0pDKSYL7R8A7PRJHWKW4f/6lL7SdZxdFZZ178P
f+THwzOo/rXf0ps47MCorHBImLQmqoH69LAuOJlZ44q+yIn+3JHnqKGyUC3KJA5yiIP3vhlV0fu5
ykBZ/qrrwXS5efh9Ln9VIoePUrdQrbAQHTxaBysxTew697oeq7JS3GtYbAID1c6bhhkgafV9H9X7
LJB3ZtNsVH9Y65W96ghqD0OxkHFF0vWLz2EkaC/r1tuaKkDsqudKkyOKtRauwYHHevFTa2NUxb7p
k7vIi85U+yEtV9oNhMllW8YL1e7pJED6TdFCqyI88RixXf8Paee1I7eStNsnIpD05G35qvZGbXRD
tFHTe8+nP4s6wOxqNlGFvf+LAQajkaIymSYy4jM/jw0kcxEIHNGJSMhMytLk2VrF05lbKa4PBQJM
euUs6X/sZaDzKVCSirdWMryXYbyPaDooaXnVpumhsuIrS+5qAD3SugvLe3n0su7Hd5pLh5bcm/Ei
Rt2OTm929plUytbHpCWJlL1uo90KVzZObyqytAHsSAkSybCMWw+bQ7s1t0oh/anap0FNxaIPxVNG
qqnxnlSdeB0h5aOJYBtb3qaSlEdMHxSJHNgJhk2GJkNF0hqa0rWpIFYdLOCkXOs6EueSktOZQXNc
oT7WF78qabhHnu7FcJ9iv1vbojwAR91UOXmu5PpUGF8wkgDXXu1kTV4ioUytN9XAAjyNTXtICyHJ
qLcK0Y5PE48UdUDBtG0fYtBtFqJ70DT2hveUiPhXjD2DB1S98/ESdMYGjnJj1u1jkxQL1Qz3cQ66
v0o/5AzKTizWjRusA0poLiz1mvsTKdKFoZKP5UG19Y3qPRV4ldXWH1eiBucPiJxihJMFK88Y8A/g
uRm5V37y1qqCwlRE0iUePMuEhpC/msNr7AAfayhPpY1DdobdAEqK/kBuj6qw28nLiqfakPirVHuN
ivwgMDrQYU4EGrLr3UJxnLsECV0+exNry0DXLyso9bJ0F2IupXWf1GZq7CtA/dfFJoGCUpdJiLOU
R3b6gTYhPxkX09K/Lkv1ogWJ1lrDTqsMqvZPPdJpdgcYT3Tr3i4vi0zexlq4FWZ2XQJqK1ASGfHd
amZtS8t8Q3Hb56Grgm7Q0QgzVqBuyXGS6yGUViqI8yYrNyrFBWzvDh6Gg1aJAygI/D+SiVkYyEu9
Ey88adVSxbXHXNC9Q+kMJXFKqFQ7LlUNgx3U++teR8FKgr1kiQsNkxAlD5FVV2kA4C6CG0XAu7Nt
ZJTlk6vMSO/0cEQ56kvovovEF4s6dQv+wrPSjCLylNjlIVs0Svpuus6yovXkOhhRGOZaE/I+j90P
9uM2V1SKVM2yxCLRUp6qwjcXcZY9KL5YlQNV29R5kcJ+C15h5WXlpZvo+yCG+OjqwGPk+op6wMKH
iIOo+7JT0Zxto8diwLynN7cN5bamp7jj1inESZlGirmghMejGyMU3whf1cLd1QkJc9I9hp6CdQFl
PilfejZQAft9MHA9p7WsmOlO4BAUB/pGQjagDR+cxls1Bcri1CfCzKJ2h5WKShG0B5lZLQZerhFO
lZr11SJFJJirPho2pS49IAb7Kqxmiy8jryjnltIPBRIllTc5zGrdo9WqFs01yhgawDATYhi97d5G
D/JXwr+otjmgtOpZ7YNNOSQb4aKwa2aJd6UOqLoravjHiaSQV2WdbiztuQn1feSqV1KrXMdNvnMG
BaLhjeidg5om+kWZIEwPLm+TgB9Uu3er1VaJU96a1pPX0B3VUIk36nUWGTtPuL/r/j7Cza32mM0q
uEkQdNlTRV6Eg6VuJDu986SR4hZfVrnkLLK0WGHIsEBSdSUk9bXlmceaeOsdLJndZz8N9mnvX4Fn
3AQVcz+E4c6j7WDn+tJx3/O+uNMQizKh9FqNf21o0r6iebtQ3eFMx/Rvh3J6H6JOAx8GlRAADpOr
AtiAIYwcFoJJpWutUVT3ibKMgeS1sqA6F6gbORxotrGi4Cp1B8PFGs7V6y1qLZTDGqCyX5JcbSyv
PpNXjXfx9LdhvIuiHtBL/Ufz3y9CrdMyhHlQQ3ys8nyZOwVaLI1xLUXxl59Zu8rIXqy8fj2dJMzF
RavHtFDM00E0T3IE181F0Gs86nzOEUu5Vqjldq5MXw2306apVvxFKjRNdCY5+aF2N/ZDjwLbkzwv
GeIW320Ch4b/Eai/B0lb+tojMtuccfJaheFQAq3Ny0ORvlaQUsvGu6xMfT946QEO/Zn5n3kcyMdr
Y9J3Til40AhgbTRWs4r6h6q7STrtDJBoLmX/FmUy20btGaN0MndvG4TwS7ncKT96OXV0sB5V5WN4
1pB8SXe+TWWgHj5Of+0zo5yCBuymdlJREr8da9X6rVWbq+qc/P5cDn00lVP8ehEDCiwgmC5bpTxY
ob+0XQr6+buXfp0ezQ808biGRrPn8T/mqMH//TFiy32jWZEdLaWMhlT7lQMQbXRE0uEC4vzh0frF
/gR25oc2KLsEsZwzP2Ami8dPQ6hsHZQ0fogIenUziNQFhOGk2FOkXnWLM+YhSeu147YPWhssw7a7
ctTh3lW4yIcAfZy0fjY99aHHP+XMrxm3zOQM+fZrJmu4iwO/6wt+DRadL12ibKtuWBeUsQY33nfw
t+NO31GOvEyyM19iPDl/RuYlOhJ5VF7X3z+EmnS9r+FxtzSc9DZUpQNWUg8+Jit+XV97bnFmpPrM
Omak/8Qbv8vRKzS0pcyxI1jmUhjc4ngFK8CV0coaXiSlou2I0YLjfgoF07ywv0bX4V5O9Y/ad6mV
VldWku9wIrzxJTNdFlzjdWlDYETCTqvEQeOScgfvUsMYVPQA7kNkMLHcCdzfNjmiZ9YXklA3eVpt
Kp6p7eDelIpNs5SMb1SvdX264n9KFXX9ajgYRvqitsaj1OEhQjsxrPod7MobveR9lELAaJ2dFlZ7
0pXrmlYAOhSbxlXOTNgPKgs7RQF1SoFFE7w3rXHPHk2YmXiS3dglyGYtW8pW9Or2sQ+ZuL4rhw5y
bHCHfBotHdqd5fL0sjz3rcY/PwodJ1B3gDdwHIBkFNQnNYcT9ix88e9m/7EGoRVQNhjrSFPJmIAX
tUgAViy1MnuuG4XuGN/ADCx9rLA+OpQmbZ3CcQvIRXKCO2UweNQ2t5Ka3LcGpHPxOujOTUtvPQtT
c6XkCAaXWsr7TnqrMvLqEimNgW2cVCDeUgNhgMZCIEDCcVjzfZxam3ILkY5yMipDZnAo8LXLVS1c
1l63i/Jyk9Q+Bml48xhvYMZeJLNfu6NILgqz/AV9yRlzqerpvnDtfW7oye7ff4njRTDJfwqdK7T0
K2ZI7TcOniK4FQN3Oh1kPGSmn0HmpcsNYCIWNj2ThVVrIwsJxltA5TsCJ9vV4aqg2p5kjw6G2QuP
Y/F0zLmL4Btmc7LGtD6LDbprEIHaAdPJkbS/VvK7Vn1stW0l82ROt44vrQ02qGetT0efO/yOAaOT
vWUFYR32HkoEfnob4bw4NBedtSmK8iKyzwx0PNemkytUS1apc8z4zSRNHfWtzTlrKeUaU/ubXqnO
UPrmRoN6I+wH2LuIQ02q7bZdhIOajyF4x9EKOwz1rQbhvoD9bHfb01M3k31Svfwn2KTEHjocTOHA
OW7KT43/VtavSXatRAcdZITNw1c+d2GPF9GPCTwKOP750WGk+Hbd5Kjv4OL7VTfrptkq2l6Pr0wa
2vWNWf1q402O9Zse7FvnTB9jLvtT6KCMyrWGPcqAfQ9eSnkXSKMIkzsoSx2/0D5YDWCUeocHRbuK
caXJb9N6R1fz9DTPftOjwJNRayov/8hmmhGTw//4M0YTptRlzptb+Zzq2uwnPYo1uZqdxo47MyBW
Fki3eWqtstKi3KQvPRDeuS3fip4nrFmf2RlcZ3OflpcTdkwyMrHKZJC5EQZaokC1DQTOLomBbEu7
CavoSsfYN3XKO9E1tDtc7apvy4tGdTdO3246BGlMn34m2InDEApMEIM1FZpV1EkvZVJd4hy4KoV6
XcvlrYUwiuw5QLgc86I3gKfY0s4JwosuSdYqTte9Z181RrPXSnytwSkAbcFdxtqV4HAqU72JKLDJ
ircqlHJvan8wn8Sg2nmoDURcZPtpbPkO6A4iybCir7+OVMqYWrWJy+ugM3774ShMhasi1xcd/BdZ
YLqU28AA0iUFCipb7TIz+k1o/krRy+mNcjOmRlmmHAyNRh3eRG7yCVwZX5/20xHxLVjJB6cW6xEq
EQqvppjRUHWvF7bvbUMpuE7d9glEKDiBfun37d7WkMjIm7WgMZ4mlFw0HBKjPxjOUB8AyzikWb1U
OzF6zzS3Hu3vtKkOHdCXtLcf8tzchNz8eTjixMCxYZErueK3NRToNBpw6v1Hv0HRBufBN5pRW67z
fSCq99BQV1YobboESyVPO3OAj7fDj0PBsFFng3ZB52Zy5HmIifAl2JdSuUsCCTgINoCo3p3ehHNn
N2qHlk7/RBhkKN93PxiGIlEroiDps/TN9FLFgf10iLm9R+uCVqk1lhHsyRboS3yG04pHUGnjqtu9
FvUvCYuxBkALhCb3Ukbg5HTE8W6bTh1yhuRcpoaKlz15gWmyE3GmMSgsU0V0YdjIyWwy/V+y/6bZ
62TqhkpTeNuQU6DKtK0RRWlhzlUVm6e3zgxobi2AC8eQQqGnZk2pA6FGH0Z2Ob4KHM4kk/Jmhbhc
8R8+1FGUKfQ69eIQ6RaiBMWVWW9a9gcl95F00ln4i0OOTv5v4/p7Nx1dfOD2JUcbI+rp61Dcj5qO
56Qx5m6Z40FNrjczNLKyScZBOQclexLmpVn/MocldgWnF93cToKoB19PBtMHbnuykxIjzKGccZ3l
OsIY0WMGOPR0iLl1fRxi8pRu0OHq4pB1bdAHrOTrrtKWXf2m0YI8HWguXaYibtMuNhTeLpMtG8O7
L5MGED6W9AAM1q31C/c6rKapKyxjgJynw81myrhOaeAA1BENMImnok6F3w8UV1G/dfpXBVjZEXvT
HtE7i9ClJu4+Aus0xFUjPZyOPTenCCdTp4FhJkM++P7ZzMTohTzUEcOUqWzqiwbnUb26t4ZzhL0Z
It1frj7zamPBQonyeyhkwTy/K9hObfpp9RuftoVVrFWPB2h9SQ9ZBz7K0YG/NI7199W/dRAYz6ux
G0lRSpN/0knVwE1Ay8cjLzbmRS/wHEcBSknpM8h2+Ov0tM7tBu4UpFNMiyL7j9srazyjEgSTXP1X
Z6jPBe2F/1uIyc6WCxd7QGMcT4LIhJSA/pOwdT8dZO7y0mX07+H/8G6c5m9oPhuitQiSWP1CBgs7
4C3cboYEyPPwUThY2QVn7pXZjByi2EjCHqWCpzqpqtIbkqeNA/Nt3EINZ1Gov/WQqo4BMQJPT7Qr
tWVc6gB/5I0GSej0mOd2P1RL8BRc17jcTS4204gyOfZQFUG0D+zUHo9mT98lNahh9105V/2d24DH
0cY/P7oDukLyGzpWI739y/RgA6fWcuw74mtzelhzII5RwV7ItDNQeZiq6mqNlkhg6rhFgSNL9ZdI
WyRonQV1u0sD+TC/UzcmwPqs9TAKjl81CikNDcYqUNenf8rsmI9+ybh7jsbsBWAAzYpfwobFiH1R
gsbs1D1Z/JlAc7cfoB+IcYqswiCfXEpNqVTggOlCo+v0ezC/YhrrutfvS9OCUtnv/suw/ok2uZ/8
waistiDaUEKsSnmg12HyRnJ7rXX+mUU6N4UIEKBZSAtW5sL9PoV22lcu7stszBgpz9hGlhCz4mXb
AyNW0+Xpgc2dZqP3ogn2hzx5eh/2mtzJFtiLpYf0i6fu3eL1dIDZUuhxhMmKCDWqNUnE1MkIqKME
v06Ke+E82+adChBYvw8tGq7u9nTU2WEpiqLx8DdkLKW+zyHV1zisLY/VkYL6lMSyUstzBygJPv/K
NBu3kOMgbaW7CV/iexTVEflgZVR5I5hAVv4aN8qyCk14A9o6smVU59vLWlEvG7+5bB1Azlm0y406
2gQc6ZqQFl0Ot3kA+U/feBMY/SgR/+Gm0ZYzbBfJxaqhWlxpxV5tvKVZ1K+Ylit7JrA0H+w4Wicx
vuKAbPwOjcy0xOlMbnZyVe1jO1x6JaKlBkNPn3oACxWluoba2aIpjBs1pRpbR/le9fprA8F8oQYb
B1OvtQ9qXWHTOqq3V8OM3euQFcm5tsla6a72IeM7pXetpk9t3jwXORq7fXzvtuGlmrv1sjWDgLc7
DJuBDM7AQ4C3adugEiTLCwE9Oe7ApHT+GjGeRU3NDsj/TtrFTbYBAgYt0EYS0sU2Jd9bUb72eqXd
GO5nVoBI6wJUSKxd2NyJwn0Gwqzwrz6FRXStjcAAMbirIH8OHHDWNBBeRl1ETXFXCEVjfq1Yl9j2
xpuYsVHqA490D0h9ZSCgERTKVtTaZRMi8Nq9NQOcGoMGy5qTbCHHzoWbPXY9deRoZBKp3mUmwK9g
fgA6B7YI+v9ofVjBSy8X20htfjW6tWxJyqsigvQBUyaxpKswQnNCpEjOGtkl2vdLkSHKq7ZApKPU
wo5BzVdmznx7MUbJZgeJu1jbSF3eamH7ZSUK/gduyOTjL6t20UfkSdk6yMYlnohoK0r7NsjipxoM
P4ZlxUaTmMo4YDkIZR061TMPoNeshWgRPxdGw6UHh1mXDn2O8XNUqw338fBiNN2V50IlBLd5V5rK
7zAzrzzHRW3MCVpUv63Rp8xZBAJ94KDbl2oLBVsGu9XoEiYG3tpqhqWPhHCnph6exCnalzaqevmF
nKqYAtTPqHRi1dxusbgvVmqsLzQtXtn6e1iW24be92BWn7mT7PTKuFKhamLZ9EsK4xWijWsosVsN
QuEoTlBE5V41lNewjbY+5AzdT6KF1NjvjRoh5gjoJyu13aAGq6AZDrpe0DC0nL3ky/VKRgqpiZvf
seo9RVm0sURIMym9zw3vLUQtBJDPhxYpC3A0t42F4FmmLYUZ36a9NUqXb3I0Y9HjhwRu9+ssh8RA
2eo9aCBLOGl3UQLGMvsQnirZ6kuetzVwwxj6QoySF3bMCB5HbfBq0PDIjBJYxFAv5MzdBHl/0KR4
JUtg6WJvKxDPdZH6qXdKMuzp9WHJGzfbon0rjHv6IJsi1G9pdiUakuUeThia96p3wasoErB22qLO
4cnqvKoU8QnEYuUL/i9qeeEGH1bQPAqt3xVOcQMSuAdIJXVjCe+6MZ0nf+iXeWKsLfR39QZiJL7x
YuD8dkB0wcNj9QLWaTVxa0AUXHi2BRegwIgEdKLvIkLt2usUhEftR7vUVNeSkJ/LaoBnZUAE6Ndc
etBhWOsQZQVO0CwWc6F4rcyxI/1KOpYaaK19y3yWhg24L/8SFlpnBXJZuIN5w0gQlPZ+SEVMNuBJ
dVq78MaWayF1Bz3+4w017XzbhJEWIf8LtqJMi1u/VS/iAbJA17ygrSYAaobXQ5zAw0VmrvbgReSf
oVX/poGG3oiAPeUXD7Xr3ciKezfU8i7tuwdvJIIMLv3G6I0K4baAtNCrdCLY1R9ozhjLommzleNi
/k0tVLDspOdiHT6U6V3YZTul1VFqE3dDgD1KWHXPSj6AwopQVNPy10Rz1y1rtcGQHMFwraoPIkpo
bGXOtpRpbum1u89TuMO6DvcE3omTUeCrFlmBBYnhr3z5mUNgmWX6i5/K4ApVqHjw48L2szGbdGWq
Xz13oUsv1nbjCjShvav9P2rpQ2SlLit9enp82QXRoiuzPV/wkHr12s2UB0dFZR80Vm6ko1Y3PdZ2
UyHbU4ct2btNT63ObzKr/Mu69Aqo5zxBodG0t0XjPSYdWtmNWJlc+EYevuRhCY+gE8uwLlZOUuLH
ZaJVbiCfqEE/jusrKTRuLLhkHQBAtJeLL9s2L7QB4EYQ9Is2FI+F6qKgDqvM4zIlCXnXG+tDMbO7
yh51/c2MaMG96WH+V4TPTidteRPcqnb2Ysbo90bo9hbKqCGRIuWvcJUFkQXqULuk2IwmcEtD3Xfe
ZL29TyJnHUtiA9d6mZRwzewrp7ZWNs1qM07hj6dnMs65yoGKnvyIFeI/gKO/JxdaIBK8fDrKO1pD
wfi9tSmOcTY16ZcZSXtNpcZY+s22S99Vq907yjlJq5kcCpC7jFUV8jSQkiY5VFNGmZ3IVAFblNXt
YZejGHg6S5vJdL9FmD6QDM+jOj5GCAu4g670e4iGQ9NrN4nnnIk1/tpJrkaBSR6TNR3ryykUB4OA
HLAG7QrLGPHKD54Kj+5cY3Ruyo6DTFJ3H3KjHeRjtad/rFPvssv1M0pM41c/NQzl+6oI9KopJJkI
Ur+KzHVZg5NLFkrZL7tyk+pnmpPnJm1SvSK1rNrWIFoKd1xch32HtcCZGHPFI74MzU+kdynNTUvA
XZQMXihxtHMc4YYmrfLAuUKU6L3vrFWe9ocwS++FAPvRCG4eoEGvlWmtc6W+P70c556UWCvgOIfi
Cq+vyYKPQyvWhEOd03PJhnxpgwrrYyjEztS8Kzvnzjodb+5bHu/wyROWRFV1fYkl6WR/FEC8I3lv
H0NKU7JXyVLWp6PNr83/TfO0HIhosVzKJpstowxRK49DE5x5dM2Vd4BmaTLPIaSUf8Cz4GlmdZVn
hDAC9Bjuy5B2GqLnn7K+leVHG3F4ubjpwjMjm1ulx2EnJ2WSoKNVF4Q1cgDYlPJl59ol6T89f3OH
1XGUSeslcz0TZjtRnF5aePTlOk2gvISbgbI5HUme+1TYeLIdZMQ79WkFIKEX6rUDhSNkZ3+30LTd
0TQBsYfEAK0cB5e68kcDMtsnUMtqF151vQ5wSh6h3md+ynhiTc+bsYRMuw4tVpgz38+b3GwD/Gn4
KRHPCafeZhhZBNWfNv9QrLe0vgzqAj7U3hT704FnntYc1f+LO4Wr9nh36N4Y18R3AdcHSb0MnBVO
HYD6hrWpJAuv2Z0OOb98j2JOTm9D9lNhkoiBLVPsRR9DJQk7UjRc8+oEtL7pLNUCyQSw2Q6b1TS6
M8WY2Tv/eNTK99nmii/iROcXDBLPVDv8kiOgqmGx7wRlJoNsvGnfWjPadiiCSSTYTniuRDq7mY4m
4ceRL6laFaQjnS65KIxDqCgLo7DOjHR2M9kyPWCBLJ2iT44+Gexk5kkMtDPyj552dCz1cLjbRVMa
ZxTD5k5Z9SjU5HRIfbqPqkEoIUs4ndjoTrlXInhACycw3vNzzbK5cBoeSwBOdENVpoy2VrdBhcrc
ZlqyLhAZcm6b8GYAitcHB/ohp5fszI2lHgebrBe8NUo5RYliqRQxKjW70HlrgqdGWiqQ8k+Hmvti
I9BvZOn9laf/vjRLL4YtH9PigQG/jIJXKxnhmAvUbf5LHDRDsB6jdDu9hA2vx8OHN/kS+kpuC5je
21EeQjuLDppB744K8Uj/cefTC5icbJXSxKaqUrxDJ+ZPXeLhiMxDqniLUbxGksrbIYDLpb/7yF6e
HuLcFqMvAG6XIpdt6ePxf1QjFwp8oNIhclr6ySb3qq8eXwcKbWcOtLlPhh8EnVsmEmTZZJN58M/i
NuLGT2UFAsoaXB7fd+HGZ3LS2fFgoCBUfHh4QE3i+CzDoBwF8EtfXBepvNTk/EIR/6HiD+77nzCT
jRxnIXiOEVPbO/CmU7VdxmYKQc2/sXWfd/6ZZtX87P0TbrI+Srky42IgXFBhG6ivQmSQw19GdQaa
MDt50G+xRBzXw5RP2Xa0DytYsKRkV21yQ/trkM5sqbkQGJ3QsaQRTHt2/POj9db1bmm0Y5nagVGj
ZwdlII0/J6M/N10IH4+WEogHoHn9PYjJi9s2VejkBkIluX8lCbGKg7f+HLx5rp/AG+5/gfRJW7vx
bbu1QwKV6p1crGuxc+j3Rr8jGUnMHlJUSrlXPTOFZ0anT1IDpOE0zRcE1RGj0PUr9FnknurCOcDk
3KeCZEECDSUJetLk9k3KQdE7DPKQvAKYAhRGqXdGF63//QF0HGVyACmByxFfEEWjCoWYCXRhStin
Y8zlsMcxJouuV/BWV+txJLn24QF+RCrvXAdmbrZsFrTB30VKf5qcJkNZKVWlhMtmbGS89eLC1f+c
HoZ8JsY0EdW1XM+7lhh1AQH7s2vaRY9jvC6vfQitdvUQwZgd1EdEJqljNf6tLq6i6N8vP655BcwK
ctbgvibLTzT8T5Ik40Dm1dS1IFb7WEWt+u7fH0bE4ZxAKx24yo+mql8bZVOPgw0f6ghMPHi2h9MT
OjOfvAx5XY+AXCA44047OowkrxSBXjKUxsbaKzE3lkxbMPL3p8OMd87k3fItzPjnR2HKuKvcoKas
r8tfovhoikNs3Ri4rSFveDrSTML3LdLkWrJaSU2VhkiKeBTBSrGvB3WPe5yEsKV1ZlRzL8NvwSan
LKXJLmCBhFROUWxFruZPDSLWvnW8O0O/N6tlGgaQgm704VDF+HefqdWc+Xjq5OzVKMLrxTirInnS
nOuGgaIDeHo+5+pBx2OcevgUQi46MyNIin1jJS+HaKMCGs+v9HKZ6uOzaJ23PIWXdX7nnXOD+juE
EwtHVb4vHKG2JSqJrE+E9qLH6HFY4Z2+og262CAac21f+8tu6S7VZXopL7Olt3gtL99egbNvwsXn
mZn4mwme+jGT6wC/PHxn7D5cdkW7z+QX3VPvUMT8HTrNlyvqJe3By4i2RdzTRDLp0rXGCASHsNmh
nyePLdgkekgtfY/TCFIAOCXayJa4vyvULuUy+xTC/dUPHV23ql0l4o+P4mSv2feCdCq1/IcSh8o+
kq+MNFshebEKhQWjTltovbNN6b6hExvQWvBK3IjUVU8tS8Lirwi81wwGuebrh7bxbiM5Plipt1XC
/pIi0I2ddfRP4ffL7nWY2re24b6qgIDrODYWngRIOW+QncT5zen6Hc31lYKOYQUFW+YVlUvScxA2
tHO1TWGV+xAatzN4Kyu+7gR6XL66iFzx4JMZ4AOM8li4MUr+daQi7xO728WjeKtLJ2UI+rXnlFs9
j67dVtq0rfiVdb9dugW2KW0zL0P4zlu7anoZJUwwRVasjXeip93hefl6iMl09AxpQIzkQzw5TP8u
k+q3IUQBI/eWkZmstLhfVAPN0hLVWHNsSknA8o3wsgqAqQ1Ke1mA6Uhi/Q1cD0qO9c5E+8RFy1Mz
X8ssQJUSsYugesCGeA8VBVFBBCBGj5+sWWgoO+ro0WV5fd2E7hq53X1l9VsHal2X+jKyCAhM6sHv
RvptQCjRaf9E+SeiwJu+fUYXc+0hpynX3q1WZ9ComtXpBTyeRt+Wr80BD2bUJLFVeGZNjkYvKd1W
c3kYNPVC5+IMqKQYBQhBxHUz9CmyXWz927fIGNKmigwyljvmh6g72j11GPBMjRchTZtFuTs9pB8n
IP8+ov1AjshxR2Xp78dDqua20TljhQY54nEh9JqCBVR6juR05lZRJyla4XmmCpmLLBdJ/gpSlbfS
sEYEE2Aol2F+Jr/48aHoBh9dylP3EsNwY7kcL+VavR5MJETdDzlYt6wRbeXju1d+/ctZ/BuPdp0G
gVWxp+l0oUq4BepU9gJQt323spoH+5yy0UzKrpFeUEJEhHQkLU++VIlGXKh0PEiK98aAiYrHaIGn
snfmTpydO5V0hli0laY6WkLjOWXqxJGt/k5yh9sWdQm8RYFQDJfoRjyn1OoK6xz6ez4V+CeuMbmL
8yoVdeexlcCQoSTgbJrsoAcPZbLVsivkUKTywsG6XV7nkDgs/7Ivz2y1OX0HYKP/G7kxyUoB4zpa
oTLysEMKD0W/5EbW//iA6wf30qsQcXh2nV9JsFPEg0IbF5sSBXXz2+Lu9GqazfWOfsdkT6phI+VW
z+8oe2p6zAKERBSdHQA1EHxOx/rb9fx2po1L10ZnDFgZfaIp1FkG25HGJvLgNS2bPEGxN3CrnVqU
24KaG3icVcH1kqOFy2t7N+hQhnRMU3lyB+awcgNzbXgviZ2uu2h4h8a6r5ocgRgH9UW7p49Nl8s0
0C3x70//8B+TNDm4JqmEMsguZxp1tSHUHxtAkkaOMpKOskiVHKyKG/x0vB8H2BhvtFXhGBaIsI0H
6VEC3it6r2gjRTTU3AO4pSz6o1CACqvbGl2XSjpzLs8O7yjc5FlhmE4jnJRwVWhdqXhoLkQn3WLz
fVVX3WLQ439p38YzDGsG6BCGzWKgtvJ9eLmJFrQY0dO6ax6g3i4UXH90NJz+wyyO7nAWDzKF5t33
MFqtKq6tAacd0JhxXDI9nAltka9d+d3DCiQSYns64twFNzrGocUGz8icburMSd2oAFO1TD1KksK/
QlnsInbF8+kwP5stTOBxnMmmdX1dQ1ccIoaTI3AY7dFNTptX2aPvcKhpMiUd8vOHsjgzvL/5+7f9
O8alziajnKCBlJ4eWopjFENHS3sA2VKVol1yRwWbQKv2Jv2sGJ3ptNcvkhzsFbokljq89Gp5HXXK
yk2TV1KwbVCFH0HICxbHcN+2lrn2GRnh0g/EOvWkW0VvD4aX7VIaNYs+G9t2WvBcoaBUpNIv4aU3
afPn9GzOfjRq5iAboD8AHv6+TOQ6D01zJIGntfTHHpp9ZaLRhPTUv60PjJN3FGfy0WoNcfJ2pJS4
6qCC3Uc0JlWRpdZvT49nXNbTj3ScZU2yHxXQcyh7HFZmZwwg+/hvhowgv+6MZNYKVGn4djriz+t0
3NBC1U0QLxZWiZMN7VIW0UybxE5p0qd4BOlaolmYJWuhCUfYXL81vVLD3CDsV01kLvwg/ix9VKnj
tlq1WIac/kHzU8AP4eicEU+SnF4YHVBgpGsQh8uueZ8Y0j1AaTCkZ0L9bDv+Hfs/scaz/OisbpU0
iRKPWFHfGZCFrW1fSL+brs2QUniSdXsjed7ezfx6GwXBTZk7X5r/eHq84yf9+cn/+Q2TdC2U/NYX
GvOfod47tPaNzGl3OsSPjHAc5tEdMbkCVaesm2JsYTlFtmqw42jLekEoSEn6uR7PuViTFYyCfNor
+fgOceHm6is9wq6vxKgxPzOouXViUKoDpAUnCTrP928natsrJBsYcBwN5BSX8VgouPPZJ0P6fnr+
5q50nPQwa9d52nM7fA/ldLbWli2henRfF16iL90yuqlixLEFvfEwsZDU+zodc24eIR6iN8TGHG/A
7zGT1GzBwptkudiB5eqhaj6T9i1yz6y+uQOU5pWsQIWimPz3tjraAV0cR0kdEwaALdqCMcfNnwr4
0b8fDK113Kv+xtLGwR5FoRyq2VFJolo58vUgFTvNie8U1rue1GeWxdyAeHAbtDY5uCxb+R4K0wNc
dXLS1NJsdrokYfSQU00583VmNq2Kaxu9bvX/p0Lfo7RmX2bQEpi22vy0cCnxlHMH81wI1hodMprq
sj79MoVFQ9HtSp5X7TMOFgtdfTj9UWZmir0D5othoLM7pVRnaTdkKeh2Gtvc4Wp9IQMqletzhQP5
ZzHPNggEFAHVN4Ma++SEc40hapyI+qzbqpfqIAEpE+siz9GkwODQLVT6p1ge1eoi08KXVkDaDxsZ
IHhl+rs+kR4dtTyojnFoLXEb1cFWUpzbtsSzOklLFPoL8ZCqvD2Dpt1Z3mh1JdihGsyhFPdp2ROv
iifv+zQcRb0vzASX6lyGl9npF1La3DTghGM32Aq3wNOIOqDeIY0g19Y+ssUHMnng5wO2+P/j7Ex6
G1fSLPqLCJAMjluK1GRLsjymvSE8pIPzzODw6/uod/VQqEL38gEvMy2ZjPiGe++xTcpRflnIsBuC
CWowNP7yqgotxVzq/6auD5xuth4MF8STUzt92BFbSIofhwSAFeRZfOZrp88dXgr9ecjiZ60s/CC1
tLdeh4JMeAbL+NJ3dm0tht1kdg2idAI78Kw4VB4aMJ0ZwX+N7rqHoNJh5FNu90e467OfTOfYT7JA
T6vT1E2PMZmtTrb+rpbEsFDDb1HiT9VxkWuuPHuJeq7q+kXr9bONNW52nNOQjk2wquQbbYd+73Z6
uVekhG4zvCj7FfYJOVklUucZKW45tkQ3zC/OUhF7o55as4l40FTouomzcdEPo4A+AX84KhDa6NLy
MJ6bbSnmA+QMVOTt9LBq8Z/cjt+L1P6rTLIh3PYo0o8hX+gqkyi3UZhrRdi3kuWw8WcUy94mz3Pr
IDTZDGp9kuNghqNX/LYLWQ9DnD3oY59uWP0fu2r5quR0VOvKjCAVSHmJKpV6HBS30AmtvxZ6bR0t
67fpuyn6zy/Wv7mZOLcJQOU2wG2p/2NAYRH/XZclyQhx9ZuJh6KDDsUV5d+P6vU//0v/5pL4l3/p
H+VvTrSACwuQMA/io1fDxs8i9yYwrVSK/3sF/C//1D/OVeKE49Vq+FAJp0Xb5VuXYGENINV//kT/
5lBCDWsjf8FRzRH+j2tvQa+kp8R28t15R6MAFKGm58X9LxOcf/O98a8Q4cIZThal84+6L8uTwo6N
lk1LeWfizcqxkDhdE1Dr/j8+Dt5Uz+ZGcmi+/vWeyPtWJziZi68m/ddk7gcFp/hvrunbMcrf848i
EtivSTkEMpHYoX8csTlYXKcikZD5AjxXzYOphALtXjZWg2mK2tbTfqrcHPZFbb4tM8VYe4MeZc2D
rbJ9IVJCl6G5WVYVZr61Ypghurls4bQkVtgqQBWFgPekL/gCdF4kjgy7SA6VlwR68SuAcZR91exj
Kj+oau3JUDeaGj47XKrpcmyl54VaDWwMv2CWxWxI/PjTKZYXlY3nlh9nVu1dO7zgZOEY9ILFl9fO
/73BPcqh3k3xr7SdfUcarqtd/cnaxAVKyGz+zsUHYYgoig/r8jMYv930LSb17rD2yHxdBgXHr0q9
YJw14vGVPCasIrw5f6mxK1rl72I+LZ7Yrd3jSM26ziaWQtCiapy3VqVI1QNFuCx3Vpc/tCWdZd9F
Xmcd21uqtjl/yxUMSSl7XKREHcl+OTaT/lWwZDJLPMDYLLyx2C24P7IxAyOTv5t2EzR+87IYKdou
BI6WvXN88YUdoCTbdg5UixRLuklkppazSfvY2nnWcvBWSZ5wkbLX4ChzCnYmJcMec6jf/CmlnF/r
EoYubE4fo6Snbyt9OKCxOTTVaEF6TU+llu26Ve0MRUI41lF2IIAWPTJ0sFaMD6anHXyzuiuBCgnr
s8+9o4yNQO/i+wVqyVp4B5HZJCfbgd+9O2ZKOLGOjWrazA0JT/q1MdlrT6zJwIC5nfHjl8NbV8QE
D5GGR0b1JgdFTm+Xou0Ydqa3PiSyCSdMmaOQB5PtlzuA8Zli7+qk/UHTTGAsQEdUb20LWZ1GqSLO
h4c5dneE52MhrI+mGramZp7ytN8mZfcgGzdSBE3XCK+rqjpUpadIAiLyu5s+UE6F+YjBSZbuo3TU
XSXWCI3DWfPdECdGuGTdQevNP7NZb0ix3eez+3xDIoMFvsF6WHixYEKPXARp0mwHKmZBHtM4EW8+
lPPOKSS8Na7fHp/UwN62IK5xbaudyr0lmlbbhvOSo+pr7/xGwlYrjka33E8KRWFu/u2nnyIpAqPA
K4b19Rl190mjgK2LPxMur0nzzxWphmbZ3a1F+1W2iEYtM/Bk+mR7eNjAXXK4LPOf3sYzmieXhC5P
sWeY/BZW9hR52Uc9IlBHsnZfaYyaDECYmK7/9k4WKdLrPV+RRGlYBy3J9pqTX+pODy0HJ5cRy61z
iy2AqbEXox3k5SUlXEyO716OvxOb7qF2iTEkeF0s/RiRwL8ZjfLebMdAM7uvGL/QwgEAginKDOtx
seVZR8U2ui5LkOEGxXvAv0Stsr62pf53XOt3wlHoyeEDLpO96Uf2qmbhQhlz1VOfvlIGdAHp9vE+
9xCimA082uUjt/sRaXjxbhfSO4oiuUtmIiFJk34ZbMMPtKQc2Q3kbYR1zgV54x+zdv112oVDL7XO
i2efplh7KCfUVAs/bJvXCbnlYPzsHNnx6J9GBxinNGrgIT6FXePFUWPZX8SC7ca6/15KGXlGDELK
vOFcijmUdnzU5OAdKYSbIK5+VMHSYMjrozGvZILmWVgRe9U1eViYy9Uv6m1J3nkGg6wxv3Neksr/
Lq3xl5TzlMwwMHatyvBFr2YAHNQGFpRGVUy4e8b6tBByItai3vqLfuqy6aUqWzLBGvLAqgc71h5N
wXtpzPeq9/3AEYRQpNUZZlUXzD70wFnhT0uWZefFxG31d2J0T4OHfc5q7xfDu1IT3ilMxS6PqFzm
L62jJkCPtnQtYDfnnkYDTlZy9kFBzXjrq8w69bL4LKEuyVlulTWc+8nYmzXMyzlLtpWT7ZOc062o
xbZGREdQBj6D8tEg7TDoY+x9Y6//uJqBsMMgdb4z7hwdwlmeH5GrbkgTMHhK7YeuxdjKs1kO8mCo
R3XDrbZDtZMc+WaqPbiDsRsZDzpd9r4Yy97JrMNinheCDWaAn+acnN3ex2MgqSqJd3Sn9blMxle8
5/xwrnfysEaLavkc3eWoEvs3NXN+U9lBpdkGwoMfTq1BQn8t33LYVEGaPqie/YKnunPi/SwF9KKi
Q8HJ4Z7gZGiKZeNaqDkRFvuW2ixt+TzZxhaE0xlZ49HFgOrO+X0MDWJ1y303mCQV5iTG1utxxHIo
a3nkLifZgvjYjiXdboX3gQo1Da0xvu/W7qpPRNDbPjG1CAA0XzIpnYpDHIuDw4ooMZC6E3XVqZ9U
lrt81ANsvBg8+jaYVlRevuhZcmHOHTuwUjo83pFUNfx/uoawm5tiKLiNOpBtgWePf93OdraFr8o9
Y639VH7XebNtqvluzOBLOGkzbxs4DTK1YNhyHp5l1nzVE7HsJp0T6sXukmI1n1q1n8cJb7BrMkgG
rYGluI6/LL+5knP7PdjrRqQIBRPnfQF6oE1/SXd7XDNz77gjBkijeVSJuxGDrEOf7VM6zhHJ6xF0
tcMixfOC9dbRrGjyk9M4xoHRl2T0v1paumu9jDrBuu/BFJgJTvV6eB2b7FDGj66wu8hN+++G8Kw6
xWXfTwUkE46xWWZEULdyusv15tzZsr3EbaVHQyfFcXLr5jpl7SuY059B4gJuPhtXf9ZIAVCrfZFd
uffzwjr4vQrtqQp7d4iK9j2Nq5Oua5vSTNrNmF3dKr5X/qu78RZQHDtoVFmQbhcXXu7qW1er1Iih
JaKDXDl+iaJqwlT+jAvq0NF57LAdYEIa9Q9D4fEP3BKcI0t98JB+CT3Up5ipMX2UKbtKt9HmB0/G
3jbxMrinGj+Un2Wczoa7zx3O63ZRQzA1Rfq4JNZHZkAT81F9ETobzd54pxEP5C/+Y1XLl8y3H1tT
BlUJYq4f7xrooebYUC5lxps+5TwKFBMmRYKKLffLx242p5+qFIRjDlHdg63zlHyxSrnzGv/m5/1Y
xLfXFVvQFJ9WPqqtdCwf2sjE7djkl1ygEuQRQLL79+Zq6XwFLdC4n6U2R25T6pjt1HH0rT2bmH2j
p4BS8rdhWXCoT2TGWvZ8rXO59wsKPn1+rusYMM+njwxnkTSzpCcGvUYSM0xPZx7v+8rY6AKQmzZu
6xlQsmm+2s7w3jK7DOakIMeheKo0HdGUM6UYxsVWb4azlRr3o4CE4SztHNQEVCTpF6SsA90sYQC3
1IX8gOT3AP/NZYFa1lTNA3e9/psv2Qdn6zMLkc9lMbZaeTPMbFja3Wf9lUVL2U2bfh1QZton1X42
aXKtG/vYuCzlyRnDSdTiyViTIfRL+5XiYNtz4lm99WsTVVqbJDuVZRbpnXvq6yTEnYP59zPDSw7P
mP9R9/eql4+iSS9CLe9m71x4aZ5kLCKj/Snq5dQvEOnbMszhQ02L+hxqf5/qzWnSujcjzU+d9uUa
lNwi5gG1RhUCs/zTdAV1TEEgk+s81UV3NJmnxIUAEJB8WIRm6lX9m0l3b7XDMXaXi7t6dzOzg7Fd
WSQP2rHO50NCHATvU9iPgklD1Rp4u/NokDr6LJ6t7KsT9q4wICFKKkfLPI1dvPeX4sbTzgAiSPHR
WtmFo7QMu1HcFSu2/Kwz4l3qi+06tYwtxRPoh2tPrslEtERtNlwrjvdtTfNzGqOBoKk4zE0XuGYb
kjq5cXNxJ6T3Ug1USWa3RrZXvMUe9//kac3eZUPMNDjC/jVz91m7cSU4j4c9TZ1L5mUnq64AkraX
Eqi3WAEltN7WsEHFJJnXhb3RkeBh0qCsrO9MqArjCobQ8tKo7FPSQUFy0CJREQc55iNYn/V2rrOJ
OVt8pjM51/MS3vJwgGHpW78hDmdwjdBrkFHNbv/t1ZR/2vIyr/rWlQOUyBvg2XXhYgGKvSWRD/zi
4jz/kdCAk6kL9cTbjh1mwar/6+rVNWm89dMxQH1ot3IMyHHeZodu9iiGnP2cKnY9YOiVIy6pWF41
NPUbV9Mu/PoevHwBreLCwGyWdiRGhypIdvpH6/VvS0JjrdnWviPyc+lrH8BHOUU6tE0wB4K+rHrE
ZBt65vIogbKvvbapflaPqAsK4Hp0IY7QEFjzQdIz0wc4KMb4DmuE2yQIAHstDNz86aboYbkVJAbD
qfR7YoN7eakyjoPa5qJKKxbHfiJWupHsR/RjFSYJ4HqHyIOmA3Ux5FDteCHXeeELRqrWl/muGXr4
Kc2uleqxasAFeQr+K6kJW2JlSNFvu4R4DJwEeVGREgCfG1lS3ixRXC+hhudR9AN0SPngD/41JTLQ
sNxdwuuQMPvmIacDRxunQUAeTdYkSAIn6LxVbJIz3+ibvrG2mV7Mm6UuXh1Te80rqnjQlgSkXRT5
7InmnVbQsCDELjYJJbUQZ6NYLwOhM8Sbb3tyARrjJj3oiAyZ4DMW/Uttm6dKmJeh9/60jmqDisBV
0RlvGv4Finftw6bABZV7FLe+Ms1SLkEzwT7h0pC4wZTctFd9WvOJ49CKh43RNgSNkgEi3Qdgo+QY
J2/V9G0N/YOJAGcQ7i41n2yprreS/pZlqPdWFjIEyTZZm16zwXq29IGGV6eSqt3xqtdYGPX1zYFK
SuJsWC7kaaTWNfHFy1BlUZ8l19zRn7w+B6YQrzNBHd2ncvO7dIDiaWE0KxWRhnOhd8GKHzLMqvxA
+uyvRG1VODPBGO10TPXhtSrwwnW8sOIvHp4tzcu9qxd/kzn/JqSRFSuD0zJ/0+avVnyY7rLXa/E0
UH+l1sIYxYK/9ZUXX4ZHCFafRopgmCy2j8mQE+cj8rC0AUgJ3zFCh6QV6v3LIOc34kWZRNj3rT88
IuzlBLCY1Y5MbiYVjJTTmz6Pt3NJR63SfZJUH5qCPurMZaASeRmXT66LwCqI/NLyOy/V2XXTdksj
JqUgPajpz6pp50ZL7o3Zemx9nhmEPjm80X6Io85ZN/2kmiA1fQrJiSc+836azsq3GQ1wYbh/vUY+
Op0WKGH9Zq0tQ9Hx9gv3qcabiMl03Nr+RNIKqz/mDGYFDg1iXMFQK5CmkYS6X40EBFKIlZN7Xwss
oVbT5VE5WPKutfQP5fnk+TV8u0QjhF0FqiyfOFi08opbK7CkGbjcsxJR96Frmn43MU0ZbwWRQjcn
zea4pGVYj+nWi8eLV48bynKUr8txkQWIouTcttW7RRO6BaRpB15M4k+5hLJpYHiLv7o/nSubOCi6
r8YmbqOY9tIwiL2Mt0Y9AAlJ7zoa3JLFhRD69ibwXXMef9Vs2B0wVhDUdZrUBMvpGAVAkV0WF/yI
JCdok8Z18SJN2ZyMlReEqTeMRhgkgjGwsIlm0p+t5d1KcLcQgbLugOoVgT7yZdqrZgTmDDSKD1yz
IiDshcxWGSiXQivJwNavgLymx2QaEZuP46YbjaOw2Q34BegeJ54/ROUNx0H8nRClj6t4LOORpOHU
fGhlTK4N+8TQTbi8SjcpdppjvWiqpsc1IYE1M11H8ddvxt9+koxWwJjYtwFRXyTPeW0+sypgnJ2Q
VUH8/Jtc3KNha5y25XbOuudV+o+ZaM5F+qSnv8uUfHp1DYBsyGW4mAx+Mscvrkl/Kcr2tSVxKSo9
pk69x0TGmvzTYi7fbPMPjEtJ5+rlfi2yc6F1V1kBqGnImoKTwBM7XerMuHemlTBGj6kK/nprjqO1
XoxNrA+QvOMWflGjqFAIzHHHJzhwdHBSg9ow6ZeZtQShQmgQ06+4nXfoNDkpH8ru8+bkg+XNcJtd
iEj9/QLUjUZSBRql7K7zrLDWuj8GBUVWE480QsZKZiYckz5upRd/9aV0b0WYDPVMgoW3I6spH0AW
n3TLJnEbZl7A935K6j6yisG95ngnkKy46LpLBPO8lTQseZmEfgwZCz7zkvt3cSLvV4aLWaPfAZG+
s3vo78rY3fjdsSO2TssMdeJxm9Dqxd6pmc07eGgbreDg072FgTKh/ctNPLsuaUg1WYO5qphmti+s
Bp9Ga/kwLDJ6vU+jmqN1gqMtOUGWBOeIB2h9cD61nkFabkBuKBSHsumP8TOrNrG1VE8eUv7HH+xd
6ibrhp2bgTzduqu1UQVpOwBg5M/WrjZQkXcbvS4P4N74xXntGQr0Vk9j6iaQNFE1cj/4lX+u/fKi
p4DU2n7YVirZCqL6pWV6G/Qv2gV+IfWAxoZSxV8JHL9N2rq/aZ4cB2DdnPGT+eGQq8a42/8weAg3
jTZQiA7VtLEVGCm98JnVCo2XKO7zx9bNX9bSOWZu/lUQDMh0rOqfE6l7oUMaJcpRW9+Sqf2ha+Vl
LD36BLdl4CRZJtpki11lnK9XFXfp1smyQ5y67mFtrZeEbLlDxvA9JJIPIcttvk28zxrUs+jDZuE1
ZLfIVgxbx6iKfclGDBMND/Skp3faaNzH6bI36Gyzqts3N/6YSYwSU0eNlSFFpjR+4rXe6XlchGoh
P3Nxlp3U8/3iWp+kcke2tW6L3ty2cQ9JQSy/6xpfB8EYQQ6n1XDg7GrTbQCf0Pi7NaQmKyGuigbW
rf42s4UKNEl+J5Ues3p5VqvF17Aeraod9qNkKL4mHXuIXMx3mpuum7kwr8ow+42wMnKquiwULnj6
UrRcDaOwomY1P6qRrSw8Ja6AtbqYrAEvi9HGd1638HWTuL1mI+F+IxxGpjZkYDG46AMp3UNqgN7r
DUGKfUzyH+gGc90xKgsFg7ZYVk9ejom0ITp+Wt7YXb+Tl0dAl+mCCFeIQ0T8ZuTmvk1GujIS8EG8
YHVWjCx1s+DHNVhg1oMXiTz7cAYuhDzBZtt2zn1TiTicCn0iFG59UNVocDZwWDOQ/05jtanB5jB/
7Q5F7xahr5NXOxHzn+ZQhtGbG5ylwCeJjProCtfcrPGw3LFpOHej96r5IyS8LtuT3XGf1PazrJmz
1MaqR6mcTuRpL0HjfLQC50ZTlJ+TYOnCDDaKBx+Jc+P+NbTRIpURq43fZsz7hb6zLaqfsTdAxAOs
8Sa2w7n93mHa4zCwCx4QYp59bd2qPMbQlCfdE10FZfL0zASHfMZWPAm9+Br6hqPNUr8QHn+tdgUT
pJ0LZU4hToRdKmbWUc1FN2MC/tK4D6fG5TT3rQ8KMz3Q7BoarOHTnLdltkHnlpBY4U6BM6Yz2ZIx
8V5995K36Vts6O/OZJ0KjvLaLKm1hbulY/qTEPFurl9DaYXdLRLdMee9TbbKcXTz4djoyTlzjJn6
yNonhFJKKb56w/kmOOdT8WPtCkVbVlTEBzqdS+M2rCdkmAJJl/sxrPNHM9rAn/KmjJI0//F97XmQ
xRaRAznAc95iVWmIbe54QMyKhygdiC3zGliOAn1R0C3eUxXnHjLvJXIFAy4zG7Z5D6bAciSwoSqM
F3nHmB39wqIOoN9ksDjmR5JNpyW/KbChm27M0bMQtlqf9Ic/JTGk5ZL8lPOItGSJ15BOKyaSECrs
QjFliL45LR5dCIVmH8LaKegtKczn9lC48VYg64wQCF+GmIiyScxbw0ue9CbGfYUhZ0jm7ZRUnOvk
nzY1JibSp6KmE7BF1ygfh45HpQlQMWA3EyHzyzCvHIsZUUFCJtGQ3CYBsIRrJQ2uXkZ4BIPAnmzZ
2aW/rdRO4DaHcNDboBsK51HWyDK8ZL0veH83xOc+KLswN1YLA3JmVaFp7EPVSw8UN+PRaNBVWsol
tFNeMqUfG4H4qRVRWuRbezJfyza+shRhePNZadnTGFefNU8Z3KVNm4Arr4kS9CoSUuInd0JKUeTl
h87wLHNk2BKsrMXNV89NAuPvRCXyK/w0GudyL+RfJhnMWKfdksXnYjBxQLm7Lq4PkMGYKvGQ4kob
ec5zpqraV0Fq59aJrfvGhQyMc6zwRrjJ6Fy76dilfrT0+u9U5482SnNLUfgXfUBVcc09kGQptabd
pufBJw9PUeR3dYzCg63hVNwvg/FFGfTW15zOjlmxkukexqw/26IW6Jko3Jv6vq6wbY2NcTcW48Xp
aA9a8eLY6lVxZ6nUIRrT4/mfHTdEQ8JqRV8hua9ByZMZKH1+oW/epWT5rZl3Z1pdZGgU3nnxCwZ+
l828T0lykoUwA+jBu5X8dBI2j0vsHmK6d67QByal1zmTL0a7poepBxjvgNhLcN85tf44jMM2Hgc7
mmYVtX3hbBogyIqdPgiY3UTbIwZ9UwARxdfwZZjNBxNsJl8tiX+s7V8M+mCjrLbT0nCKlxU9OBTY
Ube/aYrequqWd+qGsap/Vv1jysc3ewIs1d7U03NDoTLKI09Gz2ZwfFiNnGmc7vFt3vBa/XNuQiBT
pvHGojcn0YtV1mrUW937G68ID9pBBYPRBCCdCnbC+Vvrau4xnVZvM6D22Vjj9LXGbNTcof7pZp3b
ZXlZbnP94YpOOGbiMz+MMg0ZorJYnb76QRxLxXqQt7heMhRRM+v7rhN9tEpccXPlkhR/Y9CIhSgs
eatPvtOaBUHV08zaC0OZcqulv0ZFLcuzF/Q+u8i53zRcVGlefhO2GQ6TuckW5zbTyqNmKT9yIKWt
kM7GN1OGXEU4UCUL9ekR1Nla1CP9VB0nPf41k/R17udrbNjvo6ldCqXOZqoe6irWSBaioLkhtd2O
fBp2XHXV3DYA3RvH98e6rmSusNqnbe94xLrlORsM9ieTe8lLXpZOzRuRy4fBG3ZlTQTj4LoXToXH
pXwHUnPjGFsoe/MTrcL9atl+RF/0buJiC+b/jfK01JORJX8ybVkCy4RXDF4nR+zQjtZlsnloJ/4c
xYQ/pxcSrJAwzk8c8p894MVC+Vef73kz2DSHKmcIprhffTJdbpMfBFPTMG0MK/4w2YplffHGFGKj
D/rdrDe4ldF6MyMNKOr2mj090A5wy+YR8Jt7bMe4QrP3cY2flYIYHrMLmNXdqvydWxEjzFVheXnY
IyvBPMMtyJKeVn8fp5Ij2CT2lqmX573ZZW5vSN045jRr/oiOm1jDFWwdkq460BzyY012Tjn8bHNi
Qt/aT2nNJpL1iAsn1YaRRWYve+hUe7M5NuhC2qImSmFYDibb2qTAmu+1OzpFxvAkK9sNZhsuJkTj
byNLxK5BQI4UcN/P2gVefLexNDePFCEqIUq1zVI924gkhMVBiNPx3prQu+WSXbPi15dXJrAIL0zM
xo9E2W7Tsmbz6cl7/kPfOKVBnj+Sv8nZ1bXGZn42gRy2Iwuk/Mtapo4FOt3qdO35G9vmSE7xj89I
jAUyfAjymGYxHZM1w1za1XwIXik/MU4puHTwC3/KBHJR75nffdnxoFX6tizx+CbdviyKfYGFibxe
9jGW01z72gx4Qi6z7QUmRZG+0kouTBl9zn42i0eTxN7ILMt1YxT0Yka1jkwWHGQfBoP3EX5cY+js
CeYqHGY2K3bZPlrVvCc39zS3InBK7c3kwMdfyD1mpi+54uNTxO1H+uyOSg3xS3npGzbLLus+ap7I
1oyD0fIbKbndhZJPhkzaAOH50U+NbYYcJJfMYHOuuKZg9qPN+afU9FNNF7ohSwcbMnFBbBKPskhf
gBiZ4ZK/p76hReX8ETdCcC85S6Bm74Q7gGhl9RRP2Xl6rOF3p5Rnmcauc5ATk8k1FJr5SqAZ5Q9r
SFQJ0ZKSLzHylVRa/WTrJpSJYVdJa8cPTX3kMhs1GG3fhiJ6sVxo/cEiljjHvIkLrYbQbvoa7TKT
TjJV4XEZXO8MDjlEnosbYVEtD93tlzjQ2ysUSPXyQz7M31r1nyt02lh1X2Pbc2Y21A2TiA/Ums++
W7/mM6nOlqlOmZye3NYjPOSNFz5IhhRxCrG9DIE+GuQ+7VhOR7+0Hh00CFUz/CEzI0pG67GK6/vU
nP/OvbyvVVtuOp3W2Gdd1WYOUlMqDbdnzezjq+PvcRbugyI1WY64SJjgZUVN327LIWfOWd3FtvXQ
2M/Ca39cJDHuwMOkOnaJY+FcpFpInrVefEadEbW+8AnCLpq9qurNDbfM1H4SG2fwzYgfBFp38VFT
AMdYvK3+u7pxMHD0IGna0xCp+0qUVAw10dZKueZBt/NPJNFE9cQz/WZ3D5h7V3sMMJR3HM2Lyq7W
av+1KUKWuLlzc+t3Tfzi2UjtKsqTqgpzv92DIi4ILCe6uWP4Bpw8Ptqj8e1O/X5K5FvZ6XeLNr82
I++TIPS3QmTaoGMx2wynmf2O2VNvioeyel5Z4gjFINSAZdY60SSMbV6XyMkS+2BjudPEbcajIclg
A03dI5z2d0i/89z8yc0v1yLpTqtW9sj+txBi45EjvGG5EXq9YTJJRj2slwgC+MrSjhFSNrlX5RSP
hTuxAX3slLFH3bdxOCycmeF267ylJEYPjjiMw6/Poqpx2T3EVdT4eijahbxsTFUb7g1nb4P53PPz
vcVDQd+Yv2S5dsgmHZdNaX2zvkXaXDod/bXoDlk2Pk9DO+0QsER9WlqYyNW1rB6aqvuQ6lewsY2a
uT4YPSMooLN8lunZ4pJAMoOKYh739hxDpa1CY8rQLiF2a6odosEfIx+3xM+S7iNDN2YEafbybPUe
A5Yl9EQMsHSAZC5Ira8eVsjuZNSeURwe1eDoOE05fQkGvJ667Z2ZkrZQmx0i40n7K5iIdZyKe598
/MRlmTHS0xkpj5RUXNnauifHdwwad32kyeAFrqqNFgswePLoVd65sHAXrYtYj26ZnRe/OEk251mz
n80srAemMIQF1uKD/P3Alda1c2USyrSi8dItepjMZPeeR3xI6ohXH0NKTY1DWUt3xMMQ80XFLrvF
lNutDWuENk5Svs8dH3FoLy7f9DAlDzNltyBhVvS0nirezXz5TEf2pCnvstpdIw0LTwT8jls0T61A
6pC2p+wT+enIKJH4ejF8M+Y4a5bPOKCAAV9FRL6GA1so+6W/XZeeS/FZlk+JmaKJqgjQdofRDo0S
t5mWfNgye3LiBu2CAWm6TrPgtlBfVTPfrmPrwPkfzo11B3QboRsFWGtfV39hR1mEMaqRWPW7Iqkj
eH+8zRPTYmParx2TyDiZ/8T1FeGfhn7+9g0J89WqGYMTVPgwLckpZUlj5fvU4Z2dbfaJqHPydvhM
U/k9A6nlbt2tU35eksEPKfA0OzsO1ctMRp5Ru0ebZWCTEY29vNWNjGRZ/A9l57XcuHal4VdxnXt4
kMOUj6uGJMBM5XiDUqCwkXN8+vnQ9tjd6q7W+Man2pIIIu291r/+sGoDH1wgastlR5pfwZB/wPyQ
rONDbVNR9trCxnUSuB0su3gYiQa1pEl366I5BFW582v4TBUc0TG77oD+JDFHIIiF1ZloKH3YWrZM
haZAa0nGgw6JRk8pajq/OYZzD1jmO3lUF9E0XZaFkm/Dmk4y0FSWZfoQdxxKMN54esuz4crQ2+mG
0NcL3irGlk3tMKs0n6I+ccs8fuogkdKh5iuajGu5yl1W/Y9p7G+CNL0GzKM64n4rNW1jxuQOTXRf
EU7TAF9E8SpWtZ1sx5tiIKlGNbqNlhHIXBr2cQya/dTqmxm1rwStSqD2t2mCYVDr2IQTFuuaeOgd
2P169iKcPctDHLHb3vI3Wiqt+6yFaysYvozmLYjEKoH4ulHsYWkXR1NDIqUXh0A8T6W5UoicFsog
sPhoDhJ3OU3FDQPEGzsvvSYL8702DQnPY8ggK4NAFKj+fTHEVxLWgaFg5hzDedToHljRgltGKQGc
xKdCoiUUpbKdtNgTjQyBd/JAoPeSgmw/DY2PNu+kdT7OkwMbytEDicLBUsnkYpOFIxMTzcGPMIzM
S7ZTNBRhdz3AOmUYy0Ux+vhSMtR7qynXA0BCVcawN41VE1XPVm/zwKZPDjSroSxf4Jgt8Xddi+I+
AMwyw3E1zsMhXcZHvOFxMcoVVbTbUZEicsfUZVxSdb8phrm1ourGYNtCgYozP7hHoTMcFliTCIBY
DjYXXAq1qu73oPqiXFd96DY16SZKRY3RQRemyBywZ+F+srMLHMc6oKB2b6fBXsOcMJabU2JITPxx
L5CfutRg8sv0uSiHp7DLjg7cvUVZqq8KQ5oMZKfT7b0CMU9MmP/Nio+kPhusCwqlT5uN4KJnWqNL
pwY/86NnlS6pgp00mNF95jwY4h5+4xL3mR2L4EnzP2SIdIuUaiMgD6s0nitcBJqu5rFUNhJAdZgU
zIDIrW7x9refyB1YFmG0tlGzt+FDmKRL0T4lOug8WchyT1kWJrie2bFgfdZtNzUhzEoOVxf631PM
qjpR9ECJPeDos9EU+74KqMzLelPiCGNMDdYi6EwCHG91bTmk5jHM6D5l5mtCPRbte9MRtDCa14aC
TqC3p4usogM3RbzhDjEYV0i8h5GGc37Jwj9E96P2IVpqcXn2IhBwdPptTIuMaOkRW2fscIgjF+Aq
7Cpw5I+FJm8nkiVGoz0Utf2K4fxH6RuvhclhRFatqqJ5kJLopWi1tTBLt7bbpwK41orVZdJqBz/T
LumS4WP2uezFBgMJ9QMgdYs0xQ2r8k4COjCHBjhX1M/ZpBQusBBko+JsabH+hQbh19oAAmthXs6+
wvPPvxPfVez3RUzzxVOF6CnY5kO5TExPTbe/1zr8QrCGBsGZ7ejItERp/uNxsLsJdTFxnJgMbLY6
pf/PLRAdlD5I88kdQo2Nsc6Ph5Ayxa/UjkPIz5G+JGoWhk23y+771/Ah+UIj8iuhPt4wMig2ClMs
22apynfXrVfsSc5bKDY4Ui80HXOm8MovIPE9jeMNrPyEmG9YQuILBcyvLiOWNKjZzVliqH06xx5J
Xm2XCeeYkDgCVaIxwi+eiF/pnrGIkW10KUweNeOTyqamZ43gjWJENV5opoRGDhH/romWw+RRCqyi
8SWCkVVBkv7i7H71MKoozS1V03laPl9UJyEX27cDfJB0c2fXycE3b42aCkMYXxzpm3D9sybmm3rS
Jh/+57xCeTJKgvSYN5vCf6l97VQo7drEDaax9FNVO3uclGS3b52XUEpf81p4cQvhsi7spRI75Gv4
+lehY79QNyF/hMHIo4s/zmeZTj3owkplBYoh+j8b9qYVL6T0C13nfPM+nTcvIc/rbKjNfz7Jzyba
cEUk8O+lxGPaEDqU5L5XkgJODM/vX/lfnY9FJYUDkO6gbvrpFQn91IipA7DrOA5x96agziza6P73
h/nFQ4P3gj5LtdCx/5Q8Gct+xqZeUm5Y5kZtnoJQhbi0TEHcf38gdb42n68d2TFQpXHQIpfhk44q
lQcWYh1GezrDQkhIE1kcpHp+PzrmXGmWn4w0vI6V0dWSaanSUul95w29/RDb8V6DU5qa2rQ0VFgD
hiFPi7DQ7iIhX337ov/1Nvx3cM4v//GV6r//jX+/5cVYhYFoPv3z78fwrSKb6aP52/xn//q1H//o
7xfFOfvLZfLydq4//94Pf8an//Poq5fm5Yd/uER1NeNVe67G63PdJs23Q/A959/8//7wL+dvn3I7
Fuc//3h5T8MMEldThW8NSsJ//Gz7/ucfCkNZwkX5//7r+6P88zdOLyl//T+v5+r9fM5qEVbnX//x
+aVu/vxDUv5KfoxmO+SezH5bEA3++Et//vYj7a82lQr+MrKNVY9p8hZledWIP/8wrL/yTFsqCk75
m98uK3Cdt99+ZP51nqTyiRYVH1a8yh//9y1/uGf/vod/QT1/CRe8qf/8Q5WteU/8/nmDI6nhaCvz
IzY22/z0roKcj1XX6NKi0EbaPRXtmeqgLE6DDFg9RfgGptyPBxttJ15POXFeCI18I7gtsXZfYky+
K6NqrSTRRrNRLePsvXTmqLgm4zPStT0IsgOA2yaJD9bJ6+vusry/liat2ovRWhS5AdvnTai3zAtQ
lHyokEBUxlgayKmjtSPEpfyQda+BnG3CRlzHxZWVImoQTJ3hd67NFDazZB4y7If8xjzZne9JFawS
S3tumwRyEh8EB4h6VlnGvBV1bh3MpvB0aOdJiLypqoh9y1cVmIU143LAWRbsgTZ6MvhPXZCeZZ5D
48VXo12d+48+3Q7FBj3AsDLYfoEQt6N0VwFyNqwIE4C4cNSlTXBRC3wi9arbOhDOoPKoFUAA2bj5
OS9VlI7tYUZwewYarfkOH4qG82kyaoZlHflDVkfnnKZbwuS21Mo+qFIOzlAQEwh7JQ4PZgIeo2db
U7dXvgLdXoKwK5oNBv/bCWhLdmiFqJrBawF46Gi0l1zzrx0ABjP9GLr7KkF502KHOJXHTL4jvbRf
WpEO5CzkayaCgDcVDeB7hJVT355xwbxkXLMY6IaruH0ypzt70i8nG5RwUge4TtHWiYN1q5Ba1uPb
o3WerCcrOyTtKsMVEpaURcgi4A1c8WpZBb0L/9mzapTDTn2jh1eSRhXQQfIB8FxXIt9FDsChES06
x94lakMD3yxAf+GYJK6mTLeykZ+ssvE6ozwjglsWdu8ZtXNnWDO6aG5GTk8KMTA1xSoD0pA6/dRW
1yGNy2gO1w3tlCwZiyGXlpqsAI+JiwHafCNoquPo1mE6hRXN5ThTcZ33qrjVhbpilrmweHiNfUiV
j1Jnm22cRxV4ATooDqbK1aAdJw3Dk5CpinFrMJqZpmijDy9V/lA0W0hKHuPTRW2m2H2OixDqc2nJ
y7HoydVa1zR3Tvge1HdGcK3q8iaHAJ8DoFRNdQBYWcRhC30135SJg1srw+veuo1Rb8hgWxLjT43W
26cfydtNNcFZmfOD5DOR2IzwEhho6tZPrvXytUwvKlvAdOUrBADVzd4W+VtczFaH+wiagwbu2Vp3
EVVLizo2xVzpIq0vNO2+RfPu6Ndxc+Gkh8ZAuIXRBSankXPsEu4NdOauPzSS/Szl3EIErZDaEeA+
+CYJSgoSDWaYoAPtaX40DTwFmKP3tYpq5uQwA62723K4SMSps+9r5yYMrumnPH86OtFjCaQvy1fp
1LsG7gn+aHhY0TPbeApniqE42OK5LWB7hXsYXohwd1l/qiR92Q3Bgk6JeLhDPtyWxUOURasknzYw
bV/k4kDZvxPxFS67nb/3dXxVgt3k0CzJdymUTCl7hF3I+AZEBKBymh4ilMioRWRffJtUhdNdMYll
jqh4fG7giRat6UEm3ksG/C99G0ET6Muz6jxl1rrxW09GJgQJC2yZEVz7oki4605XJfCJKj4aeCJ1
czbKNUnjTMXcvHvPJTiTj1Ftb6zuHFSBO5ZeJO5bgM9EenbgxyQR9g+Zvox4a9o8W6nKhePzxmfX
3Ch9evSlw8yD1zmBtDGPZMkVvrnUMZPJBwph6SGOiClVIBc00O5MSA66F1Qvhv7W7pjvlemT3R9b
/WmQrmTB6N6YTgNCCwFdltQHF2uFhVC7baSmcMRvSx/98URjmyQnThiCSbkbhWDyknXuUIW7lvVS
QvsQNHyBEaUa3LiqP6dkpouuWoRj8dLovQdhcD1mPKrag6ghgVl3Zg0hH7piFoN6D/pFEYX+bkjh
OkejgelPkjL6ip0H6FubQYk8OZfWdmJ4KnvPpmxBWjDq8JeD2r45sfSi5tHtNNm7qrVO8WC6oa8c
Iyc8tLyeuioOfqcfnTG4T7E6AGaWwG9fbTG8GEV2EFbowYLcqD4s9VBTN6Fm7qvOWY4tFCwNlaoz
M9+LKnQ1JAJGHzCOYn8YJRVKta5fNl1+FIV/UY5IJIrJvgSPngmvNPxjri1K27xS0o6kbGfi/sIy
qGLtqk/TVS+QcgQqVGoF5gIvWN6Pa6mLng0mJD5ZeknbucbQH8MWdAlAcXg1/WlDy7kK6m6tG4z/
UN/AhTxgncTqOLioZhgVg8NREbSxxD4HMb4CGm8q8kKzaJ415AAko32rSMVVNVt5FNNKDE1B8DSS
hz5T14ycGOFb0mXjBzdtqo4ruqFmUVGTueRGhQupkkGie+MVnGpVwybF5fc2Hza4yLpqoXz4TuMF
TX0ibXeddj6SctoIIR9SIm2zUCWiUb6qS61aBW10dlA1FpqfuFPRXzihv48mCZ92bdOKSQHRRKrg
+z5RfSNZ4OegiTd5YBLMjfwcHbDVO8tC5ZkGIYulwwDgY1RPIvMZ+lF2wym0Dyg7rqYYwate7GOe
+p4pftrW91kPeDWUvOh1sEvG1kttf1knime0D8rwFtnmPtecx5B1GqqISxoESZsGd+WxEPZWd0Yv
GNGVKSPD+mxT+I5nMJpA1+N1Qe8NBZxMA2Gtga2dUKxVK0FASFFdQJjZhIZzYyrBnuiCRVQqD0nD
tjr6Fx0dV5/qG0Vo66q2D0kEOCY3ruK3V6oMyUn6KIwMO6f42M5kWVtuqZKTQ5HUh6A29/FUvNVS
fmVNj6FJVmRtbaXA34H1XcrWc1vKj0GPuMB51U3p1NdIkooXEdiUGh+oRQ66sgfvuav7xutno4bY
ZLKcyNNmsLkA7RRiB8s7XxEmQXWQlcvKZNWXKRFZbfMHY/JRnsCXYgNHbtds24nOp+z7k6PAV52Q
cCcbOVW80IYBHeeeGO4ls1jPjEu0zMWqBoInkLxa2dC+DK2BE/vU1DkzHKgOMuhwgc90G8s3RvjQ
kv/8jjDk3vCZmcMiJvN27HCTtCAByKOte/Gslc4FlWAqpYtxCD21y5aTTvBBzBgELuzC7gUhzTjB
biH5HTJi4ulH4a3bz5lhvpmMCIzx6PO6W3K4swQ6Iavy7PApVqJ1h1FE0lcHwzzrjIoQRaHkxS08
LzwMIdZIv0BzMzeLyOANn7sZmGy0vV/4xzSOXms5dv1S3xlOvhnKdoXk2NNTiAQpCPwCEfcKMw36
SFaloiiPbQg1MXkMUmOvmtGOtGnY/FzQ8RFE5tQGH83o3yChGcOSYcy7Yp4re9pk8SO+wctBjl9L
4SyTBBJVbixxjtrW6rhXMCsImT0JdHU8ZIyB1nng4CRnHBBhYT0T3SQ4FQTaG2U7LFLR4Cdvv6d5
De2T2npSTkiOvLx4VjLpIgewVAxln47jbYPJQN08aT23rGTGrp66QfcmFeW/74VwBMBC74yqQqLL
AKMskBT402GsyF7tpF0JiZUOA5tVlHlMCaxO3jKWXcdMREyzxzAkJ0UuWBlysZWmCfX+gLAnfZ6X
KbwBD0r8yBx5rdgPqHnehlnKFicg5N0qr7RTbOdXYVtDysZTwmcKmJ3T8E3VWtesmxVw0EozGhJN
x1WEHw/1GMx+TVsr1hOmB1vHCl2zHz0/fy7DZiM7+crw/c3oINhj+3T8Rwjfp9A+9lOwM+1wp+X+
2iTkoBzllVFfCpWIaqbDU2OsrKrfaE18EdIgdAE6xw5jjWunRPrZDOcOD4ZxtC9VUXm1DgGnHx4m
n5mQ/ozcwEsLG/tcx1OHdOY7ivdcITFrmIkyDVsTen+kK2TwqFBi4eoTht4Hipd3xoZQQ9qqqwZD
RjMP18Nouw2DHcSpLPvBlR/Y+6CzVxjeLksCJyKMP1A+38cau0TXDJ4U4X9Sj88YwmiLtNKufMe+
kbr+IWxkiFa1l4T2SZFD8q+V/UC9oAbVblQDincwK5CkRLvHMmep1InbyLe0QDDu7u3JIjHARDAo
IfSDsIawK5Qgfzh9DvnNtA48AscOgQPP31M2XmaELVfY2yFZvtUa2kYzaefx4kJS3obe2jhKyMRD
0z3EuCszCO6yhCmj4x9SA6+aDk7TLixm/jq/5s/DHqz/9UqBl4ZyqhG3bWt4sRyshtb/CIknd3qJ
jdVZislaVXG1sy3rcsr8dWrbj409e0BIJ62sW1jiSuIWZrpSEZk4Wle4Y5qeUp1b0OLQuSISFP7w
GJ9siJTbumMS0AzPAqqFQJ7YlOkmYug4MaojR8tcsqVeG73j1Vrumbhb8YUXk4IZQzXutIi3gTIt
lfrrkUzhpUhlWtjmCv3VATgGIKl4jTPl2klg2Ue+N/nyJSLQnaaH6IdAipFaia4lP7SyaLqou3yo
xFFV+2uHur71BzcRMIrabKC/DoKtlYmbtE8vrKy7DVGapA7vJba3ODfCIsWHzYo3A2X3MLJ25pAP
S3FdVrgZhJeNGqHFL6WrLMLLRnmfTPWCm7hs8/DBgc6bCnvm9p6rXl5H9b2tR1dS8hG0JgPqR9PU
n6fqDvHVyqwf0P8wkD9HQT7DH7uKSHlU6t2qDsA4nPoKm4BZMAQba9dv/Klfq3G2Nqw9fV0ToYh7
EJS9Wl6T9SAQsdykFVIrHSPTQngdzD0ZWxN5RHQ0QH4ffGAVnY7AGoJtGjwx6fcXjdlfFVABRrnG
poBnGgcKR8EKXuvhdzEtQnOKp/51rGd7wywkL1PfAJGepWC80+G+1swOF0XKjA3Klo9XUJ+YPBTo
wwkVvx7jkJbvoefOZPprQb3VFa+B3V/EekKLX4XPESH0i2riFmNYsxnjBpcMdWXYxRoyOKxyLowU
sF9UCIhIMoMCBoRQ5qqrwsnU8mNjZzI1OJrY0iQQAVm/atgPSc/WARCiVqu2PHdT6Uo0jyPc395k
fIzE3FUrDO10PlpK2DnMC4fNf1A+Ypm6uxs8u3J4WkR1NUbmyRnhCEapjC1Buyv7Bxs1tGMHOWYv
zKzEKDM11ByBaMtKuHpmvGkax2JIisM9oih4ZZrL0PUAr23ZFZQ75Vs7Ns84rrolNyYfZz++9zGG
UeHXxwriRl5RSEvVuM2pPFAIwGuAutJGXj49JX2KKVXm1nKx1gPnrgcgTd9L3KBknr6kct7kQILC
hk95cAuTGV1V81hjaWVaj9T9K3yvFlgTn+OR1SmoEdjPzNz7nsl/4HCejrwM5Wci0JahUq+asOAF
h48o3px54TRwtdAYRhpPna/sBqI9WvLgJ6nDS6u+sGfDv6olj1h6K2FY1sWwNAwfCzv6Apl3RH0p
i2Fcs10w+M83joovXIyTgK2IjeXDmVCx9gkQaun3od5imZe4edu6durQeA9HDFHuCt9wFQhpkx6+
hZL6WuelmyTGTQRWYVVULtlHEGlXhmWuVFleWuZ0nlt0McmnEPkes1NawHARptpyhCJhO1wtKX7W
gumpQL8gQvkYNviNwFUQEF4cxDwrP9QWGcoaxyf5q4lddFbb0ckOGGux+6AoG6X0VCOzRC65VSoK
LG3aqHTVuc+gl24vopSPoXXFdnbq2wS7RbRVGuJfu7zsKeOCShw0mLGWSrpLdxhZgmJ8aTKkfYLV
1W5eTc4hLEoX/5OrWuuepDZeoedyW9vsKCdg6Fiaq8njRrL0K0tiYRywF8UtbRVAoI7050yHHaB2
LLoDVoEKenKx9bvrUT/3yZupUMTIUIJkuC3mO9Rt34CRjggrDp9bjtDnVzWvRKIrODuBai8ghod9
Bf1cX/fd3USLMEx4yNXpXTUnpiS438vSJkxADoeTiWljWjQ3IYMuxWxgW+rvwhqQtKgR1RajZ4S1
xCDDQbCrXYlUVeqS66BpTrEkn6jkPmrY8IssTm/yybjUpUhfWG1yS/9F1BLEaPJNECeVoezqAmNm
zLZq187SswapYN8PkuV1qLt4KzrorWBzY2pjaDI8jc38ZLbVmzHVK7i0uzStX1pH2aTSXeN0ycJp
9b2dxTtbib0qbh71oKyWoAuQvy06M6fo6wVJuPxPnt60U/0Ijf5ei4BfSQs42llzRRkI40eSIUGY
Fq4SbGW6zNM63fb4hWkiMV1UeDygsfns6NHBdsif7mdgoFDqfdyU6nJM40Nm6a9k2NwXWonDEISu
FMsTCCfsalbSnHJZvBjIkBdFZjyQnovj2Tz5qygmHF1aYrx07Bsf1gDCnxrS0mgTW1Zp/RU+2+tB
WNs4az5gSDleU5twizuL1mg4FS1tedlth2jql3lRrv2pvk8bAmuwOU0fp9i8xrqUvbODb61SkZGU
J1CFm9VTN6XZKo/9W8xbPFx+KE8CChZJQZUYTcV7U8r4dA5UgIAJ+X0zxRvZZ6unnmMhf7BxG+PG
HIKWXsjBNZBUrwWFx1KDnoosbFkEiHEICMoSEyikHHb4Mb76vd66cRpdq1KzLxEBt6i6Yw2iZIPZ
czrkBKcz1YC6CR25sh0M5RQmBzjGWaFADGoX3jgO264BfhvfVczbLJ6eRWX2ykKkTbnSaC5FhYAl
cnZSTKvRBe0d9gigGGZnuGJCOVjrzW7qYIXg2xTLD2VtnK1Afp70GKKEMrhlb2o3JjalNfaVe5mt
C1Uq3G875p4LiFx9Ie7qKIGDPEWvVjK7/RkgwCy+AEEtLj0RDEq7di0pioA9bBJAWrWG6RxGq6ku
zkJt06VRqHtf8/dZq91iPmTiDFSBaAThwZgVoOh3qXSdd6ktC942KH5lGssrkSboP5N2i8jYbQob
y7EyOgUOLl5hSMcxwEKBjnmoCq6nYVGsaAL3ebkY9gAlBXEXOIT3wOCxXd0yybixhfnQ62p5GLII
5V9I0VhiWuZV6TS4GOBQTkfPjqASsnx4TVOByC1BnbnESokBTXRQh+gU9/gKSaGJtSmtosBGYara
F8m37UUnIQEUTXajR7wUDiwlpMQ49jDbXqqyGWyUFL1s4Ff3TLtorgrmwJqWDV6nW3DtR4HNhZnB
1MVQJepqNwlmrJ3Rkhkgyi40hjRKnN0owrqenBK7AEMBW0HYmVkdtWJV3RtN6vkyKo9RR1IN7ErM
3X2YlWitwV4ZHzBPaqh9WoWySHUqb5CzXRGw1zhtT6VaBlAMmbaIDL+/ArUXkXKsoG0IeiilD3h/
FCR74dWUgEDJ1XTV9BNy0hxXw6H2URewREtWcwuExiPesquQxnkeqrR1IaxSXnUTKC8jhk7JD/ag
4RFYr7W0vsnQ1nkGIVqLBCdgQWgNSYOG62vqZde2d3qId0aX3A26fTP62YMTWnfdGPNFDOkCXvRM
Hhv2QdweKHAu0aqdhczu0KnOgxVDcNIstKZhBhooqy96SeVdzD4/CjBBm4U7JgWFGw+ISf1UvVFw
qcZqQb4dVJpEXWhXUgopy0xflNSoXRVezcIyYxeT5QuVhgOQwkmXxUTyQjXWNYiu/1GOw7ooqhpr
hwRQxCTwFjUY9onxg8hY+OkorwcN0kdT8kqLBvM0sQITWOVYHZqxuq7J+8AXqJEWiTneWhUDu8Sq
T2Q6l/g7KtIizeFQy0LfT1qw9KEkKi0MqpnCK3zZjYv2iCOZdYT68JxbWrCHeoolYyWypV58s95l
0JnXSr3MtJLFIWz3egxAVSYVa44R3tlJR11ghqgDMIKcSFDDUiHfka4GlUoz3Lpq+4U/SdtYNVqQ
6NLNpPGQpQTR13GFebVWDRdDXt/1VkHvPHixFp2atnYjG85rFBXXmRjhjzIIDen8h+EDjOcmGkwm
cJG/NWfEEa3EKeyqgpmqlK+kVh48rcZiTY/jF5izJydHnBMVWogjU0QBzibp2/JrJWGBYiSxQz5f
+2wlBqo5FZMxfAdls2ZgqYjL3kZknvRbUSE/LGxHo+6p6ep1aFmJcEvc1kg9Q4HSh9TsUykxi2nD
AxZWEPDm9mT2NtOVZMt3QMMeSR+KglFIqfdYAPiPeQYjT0iO5vY9m0qQFdvGnDGzBKy+cNYRSLqr
h82aFLUnNiSxrXJKpCF6HGRU+ch3Kg0WtjPMmNF0Ik1s74fp46gU73poxOzFoLyNM+MXuXUMLWYR
eZLbFMPiWNYO2jyAU+wjF0qn3CoK6WAOFssTgRxbmypuVTnVfjRUtixNesBr6GApzHGcwS5X/UTm
Jo9xPpi3RPvh6+ioD5Jl4ldgRdZlgEVX3EM+xlVhnQ/VcyObONVbhotYcJUnPUFxGr1fg84oWhsI
4oEZTXwKQpQJZbolCt3GQweliaIj1rKLjpliNWBix8C2SapLjMQ+GqFHl7Y+SLAWGf9kNUPO2Jqy
XWdGwPhB82jpaMRtNZuOcQr6Vc5fix4ebWsov41lPZMWJdiLft8uRyw6l7EfnQZYcZu2wHYQkuK9
rmFmYURTvR0SfMB9G+a8WWbB1pEkHEGN6lZWUYF3hOYJabYOGIlbNYnS633cBJCkY/KRx5eppgis
PaVgO4Yo/7u68EqneMNIAR5kY75Poj/2ZrQ3FN8EQAJRy0f5mPqEF0oYxiw7PXmWBsth1udc6Ngk
OlZ3qRQ1vzIrq9HSTAFNnszs289DktAMbRWaFLa4/7yJDi8ONQIQNArMJyZUAukwSi6+XS95XJ3Q
zqS0LhjN1LXIMWeqyqWiWqzUo23jp2lbS9VEmpHqo+fUdUofWb6oHdaVao2yvFXU5zzxE08GasB6
1eSdTCOUgCquNaIK/AXaoS94Pz8lehkWr5tpmyqaT13RnU88jILJfhr1LT5WbzVwAJ3AbtpGq2bf
P00n2ORrDWDDXTpb5QvS5DeK1I8MkB+P/Inup1ihlFUjR67dIlx0jxNqls14Rb2lLMPD+AY0hrx7
abrfMWb+yUX5nnvymbk1nzCu/DCqdJ3oB+UTWbPtsEtXK7r2IN0ZyDpwbviKZfg5NePbIQyy0VUS
3xXrMx80yhRQ48gC8qZ6TV8S7Yz+PODFaett85Xn+k/xZJ+PNtMqv2NrOpmqFJ1qAgS59pKB2aHy
DC+8hkt9Ha7jXe3dlSt8hBeaq6/UQ751du0mWzqH319WZSaIfb6dUO7+ddKfGHF0+zb2Z5w0go6l
AQcfLeYCu8STWIpXOnoPWBjDC+4oCgRWky+y279lKfzu+J/IvkOFD2kpcxmoM08oBxf+zrpILhkR
LPH4e7NcDC2XzYKG6vTBRrE4+UtqhZOxePkIXn9/LX75iEFChAoMexa79R/viKUnUKA73BikGLDM
1ST8kJa/P8RP4UX/uOv/PsYnvl4N5BHoFn4i/a4tTilskMU5XOoL+bHAyA/2NyPVVb754qg/s7Yc
WcU3ynBsMritmVX2/bMWRoQb5CiMkDB5CF6cBcP+lboNDuXjsNPfgJmLL8is89P742394Yj6p/Wp
tyUcrByN89R1PGRB4MOvLiUUu98e4tNCJDejmdc1J6WvLVzQIUC4/qpw62CNWCZcIf54+f1l/Mzq
hHpMBCZMOsjOuqzIn5agOrH0yO97DigfSyCEDNeU3KZ9/GKJ/fk5/PE4n1YG1Yb0UcgcJwAkbOud
ACX56v786hiarM0MPxNK3+fYAmQSDnY0HIPJmKDg0A7Cf//95VJ/Xk+JfJeByDW6bIOg1x+fOqdJ
rdyqEG+PS/MeAsw6OyDnPB1b3nUcstaoMY8ALFs2zZ19k1y3e+gJi3JjXvPyfXFNf/VddGiyfBNF
mdmQP34XU2ocrZxwxh5wZaOdr9UVVno9Zs6IToov3rdfXdzvDzZ/me+W9oJAw5LRAgsJHqWKsgut
ZzX6gu3/qxdMt+bLSsiTpenzd/juGFZbDHhvM0dAV5A5l0V39fu796tzIF9J1SxLN0zywn/8/DpV
2pZmg5Q/4xD3e2NYwZn8/SE+874RKSiOoZFSZnBfZHt+wb87hdpIHS0Ys5kAwywqYK6wmMLLhJpf
/Q8zIGc5hGYZPI4EgurEb/14pDQujK4VFopnpFdl6ZnWS9/+h+myn4/xaY1N1a4JJwNsS/YfYLdC
PyX3Bpc9t1Jeag1HyfSLy/fTHfp2UrDYHaIt0X182jnV2MpHP+GkbJUpxm2JM9NX6b8/rXifDvHp
rUk1GR+ymEPM/qNF5jk4h5KjOtpfPGzz9f9ht/h0nE/3ZwqiQMiA9At4x4uYFti6K+FbFiHaw35l
w0/8/ZP3y0sHY94i6YRzsD9dOhOFPNg0xyvCuxItdGW9AI/8/hg/vaDzOX13jE/XrlWsHpc5jkH+
eOSPbmXp/8veeSxHbqzd9lXOC6QCHsjhLe8NPTlB0HTDe4+n/xd0dKQW1eoODW+EJpq0SLCqUInM
b++99vLHV/jZq/j0rlE9kthtyRXK/jaxYc+c8v4nl/jZi/h0U5fV0BTNdI9pwLtspqzZ+sevQf0c
YPj1a8PWnrVMKpTHfVoEeM4OWRBwhVoCUV6oT/WMFHJhLMVae/xZV/dfd7u/fih/XO3TIyll+En7
EFcb5azYme/tSm7CQ/F1mJ+/4B0cTwM+x2Jx3zyGu3L1k5c6vZS/3OVT3IxIiGFq+vR5frPeFeYg
9cxmhRiNmxxQKiU0Ybnv0ZSxmwkgphVJTWaC4Ks8Jf7Zdum73+Vvrv7pngdnFDqi4qW3q+5aPEB2
mXszgtX1Qrs85qdh6y6VtfOzq05v6I9e86dvgUZ0itkMV3Xu61U2o2/rVtth/6hWWGzXJCg3P3mT
v/8yLaoxSD3o1udzoue6VckhTsw89k/YJ2bBdTy0m2lSPVdf0j1z3W25Dm6Ln9RNffebIv+47vTv
33y4VgaSKJ++KQkh1LycFwA+fvzSfvbKPt0+TUjRqgGeYSYHtHOzo1mYF4XNevHj6/zslXy6UUKl
0hK7md5Be4/d265/8jBWf/ZCPt0TeHaLyJruCVS37vqVYMFinAEbZnbxOC6T7U4usBr/+EX9JSg1
rTOs9Y7tOLZFsvTTRXUjq7PU4aJjPC+YlpDnuNSzdb0r4wVtU7N7c5uur/rWOYnVjy/9vffz2yt/
WqYd/PRkpLlyqz/4KswF7+PHF/je+/ntBT4t0gHlGAwzuIA6nCYvVHCft+8I/z++yl9HTn96B3ls
/vkOlynDqCFwuMOTZb8Cbd/PqN49mDeYRw/2GkTEtdv063D5s4bM6Q36vIYYuqGrpD8V9qKfbkiA
QnrdqaybQYTvH4k/PBKP0IdtzhnP/cm++jtvJjFE9tQclU3HND7dJ8XY1I7boR00PW0wMbQIb14Z
NwWOoR+/n9Mv+vSqpnigpZhcxHaMaeX8ZsEYMzAQssbGMrgn+lFmlX8zlJs2BIvY/eTm/84dyKUk
l5kqRoG5/flSgERBGDQDwAwTKf2ohz/7dn1nJ2Kx12EWyZSOvOOnOzBK0wovLMKrp99VaNT5Pvvt
wPpvgPC/AcIpWfuDAGHqNdVfg4PTD/0WHNR+0blluWl/nZGyl+Iz/j04aCik3MnS65z1CaTwU/9L
Dlq/8BMIqWSruT00i2/DH8lBzu1TtJT7k32Z+U+CgxQHfuduZ6LG89FQKAn+XGCoBjVZxwQ5zcEf
VodE5hpVzDs0w9Efv8aK9YjfWVujPMVoCPF7IUzM6zjrpReCEcveZMCkPqmnbh0kAlJu9lxGHbha
fNciB+6TDM4+izC6ZyEI/0RPmEPT8YDu2i1DUGAQpAk2dZ1ctnaPty9ZGKG/VnsaRZxum8T9pna0
q+HgLJaOv1YwqM4CHWBvBN0TiWFhqRiI4/x2TJ5Sy9/WsOyxamwVHQwiha0fodMvVfns6wSTUE+a
/sXCVBCWJp3jBZzJZwCNS9wTqMR4TLMvGtnBAbtXb7zkCiZ6Sy7yCFeL5cCNA8KDi17RsmMYeHM5
2Y1IcjRgnKT1LPCFL2p8zB5Vg0Qh6GSoV3X34tUBuucDBqfH2Owonyk2hevue7skwmfeCeIQs6HW
DyPpvNipVmCR1Xm/fcABsgqwhuGHNYxazGPUOE3CUKkA7Q3+8FAogEr19h436abo2nXAVz30cMeX
PuYe85Dje4LneBOFjzYFsVYd61gn2uXkvK8qNtaUNDF2MfzLEOlHr4yvhj3sO+2xADwbtbgCCNd3
5VcF2yWSO2EuMudb1mEKAMh6gW5d95GyDYd0W6PLBhgIBzwLCECLuk3uO9Fx0A5mb7DYqyV8P+zH
qC5+gPFY3ZSp4CNV5iIjaEiwkaOfTqNqt3KtbslF8ZbOB0IY0dA8RV67BZCKcAx/h3wnmY590j72
Et9oDsZTcWHOQgGhsKYfMQs4drZ0FH2bEn+ldctdaFMiVpBamTf4zYJJ/dEmHQgeVAMzAG1InVSi
fNKLgEK/6JOCpE9aEpzEV4DU3DF9P6x0BKdyUp7CQnOW2qRGeRa6FPkkUrRhzW0zqVagF04VMlY6
6VnmpGzlk8alSkGbF7JXbqvv4aSDkXDSF2RsmIsG2RYvbgfrJaFag4Bf0Bxd5DQvAFpbijMIe0pJ
suyltHjX3Mpy1zliXDWpcnWEUR0wyz61+qONcAe/haoApLyyL1bjpO11k8qXTnofnNFLleFW7Sct
MJxUQfxtS9i2HSh7/spJOVSH/M6dtER7UhVdQZekKspyAixWWwrFBe4AUHMVMK5hUiaxop6s3Efg
76oG/j/65TgpmRJJU++dZFZOKmc86Z0KdcdHthNsGobiyW4pFosnfTQsyL71skA6ntTT3q/DS4Kg
SlnvpcLTPqsnrTWZVFcf1rTitxD/sh5fuhNtg0mjdRTbhNLQb90kWGf1Y+T2Bcam7sA4dGEZwAtr
6EyGl79oSrQOJyXYGP2lOxjWpTT0qYhPe7SEVc5SBOQcIblFUO4rNGFhwU/004SKCPE4TupzhQxN
rEVdKJMy7SJR9znMGTMb7+pJvZ4qtweHXhjfO+aTvh1OSrcyad4N4nc8qeDmpIeDbflw1fCpRSgf
EMxNLLXVpKBrSOkDkjpesCfdsLYEKKgnrUlSIL6nZDaWlrDXhFvue4132DPTbWdEdH1O2r2nFSDK
bPspR9Yn0kWOFKE/L+m115H+dfJCuN5hPjE7SM3emFt18qjmGN4gH++EQ1seTiRA8FF8yR1SD6KB
bxc6b6aJmbsvbYIZ1FSVNPsEA3BKbJp4Vsf0i1Hw9aBbAOuUAbEmFMRLgpboKqErgJDLNmne2ipZ
AjnEG4xfwTCJWNbJOenakemvcYy0rlnLIcc7oVG7zBSU9TEZydnErP1Zvix1/0ZEBqRyZ+z3hd59
mESRt/1QbssmpHuuqlajhELcuQ1NOfXZjwUYnzzYO7ooqa0yO+COOP3LCLC71z93IQwdgfq0GC2L
ttuYAuveAqeUY90YcG2Akebn7ILHWJfskwAOVgIbuCMWuIwcVz9DNMVbIsf7yslORvIeNj5G5ehe
BsZX3fKoktFgGRl8LUzwXgnfwbkNM3ZeakiYrNHrthtpbsj4fLXHDl8ekbJz47iPbqJHa4o1rJkR
tB9KS2YsVen2MJNuG4v2qtD+FRtik9hphxt3OIJGWQeqtbfy6jyOdyGOeaHhSIMCA04RpWRhk0zT
VCxKlOcSiphadOx+TdU1xR0FJ3Lrva2P8CWXrh3MozrHGRGtKvzgxiVRd1FPPLDg207FlVHXEUt8
sdErebIiG4eEStz9QwbxosTPFXn+uiKqWUXpQfN05iglCoMZ0C+FKwLO8UFjzWP5weRj6tWNpzr3
dBLhj5N0jWgQr4RLYEs22GGCFGB6di0tgulWDKmZmij/AOcHv0PrX1uNwE3p4mbCYwoJnbzqalcM
Iala17wZA9B6lWZma3/wo0U64goevKCZp13+5PjxhGp/F+r4QvkHy1FiLnlgYvpIihQIPPT4sWiG
I3UnU4rQpYKUQVVbxAluhu5o2+6XYFSg4ToY6MKiAq2fWbeNxqOFqj27pXB3aL7mOi6/XJ7CKSng
yqo+hKIi0GWYByh+l6zmzrNjnKvC4U5p24MfJ3QHJhY+9uKRQmvWvVLZxX28bmrkktir3hujWqp5
eeMxzyH3w5rPIg37MHypXIeUth3IXeIoB+6sWahW9zwUhzkIymauEpiUbfsAqfHQ90y6aBxStrra
ngLMvHSrkHfFE8khS3sxYu2WyMembTvAij5pN5ntyyB4i21ydIxUyZ/5GU2M6qoyMTKlTjrZa9q5
WnZHNWUO3gfHAUoyRyhFtzZhyRVkT+bJshY2aULfUuXS8Q+vm0C4p3H0Wuxm7KN8MzsKDe+SU7bD
T4SB7xyOYBahpGg2UocCguNPBz3gh3geHelOxT+zttxbxoc3vv96HPj3dPTb6YhZw9+fjubAXv6T
ff3P8iNI35rS879zUuIX/HZS0n8BXSINdFxpO8gmk3L2x0mJA7ImHXw1hsmnxT/9cVICG2TxXLcN
TtCccv84KZm/gN9BG8YLNWGSmHf9A8bK5/kDgRZEUxWrq8r0UjE+3S2pEQcjD2uiKNMjRctBN0e7
gCB1p5Tzb96ly39nDX+y1PzqaPh2BvHrxQzmYtM7IaHH/PnWJDBSiUjlVBaw6jI6SNljGW+d/RTo
4BRBmpsBzySJT7wX6UUmRJerQSO9+USb2MwkFx6bLJk4ajtQe9Z4YIBzCHz7FKgDvm5s9cRCVZIS
rPZ5ix02pJXBwVRKr/A8BfWCELOy4C5k/dGhyUMZm1ePh1XUTdXEzsKoky0r64wi0TV27LUpJV1U
NHYP8Rly4q4TydKKXDZ9eYNFN7jDV47J9ur47tGU5Z1pFh8GxT4Vfs20PNotXHDqCpwTQjHFVcQp
T06v6osG8ziZlJYleDe6NsUPPf5gbPZQ+mFOzENF/TD06jmb6kQa7WrRuusRkBurjqZq2rv7nHSS
UI+2L1YxBYreUS0iTjz1TeEVO820sdV5p66t30LPJabmOGxzLXevmy+Vzgs2U8mFX83aPduhWDpk
WBJqieseU5vBfE3j+AKtVPfXuPRPmqotFIgAgyeuGL0LF2Lv+FV1TnnAexQSFhTFBpjmFDbLSZd3
u7reKdqKGFK5GjP4Hb3XPxW5TjlXy5HZ9xZx8kHr8HKkgVy9hBQ7Ot3epkbJ0Np5ygHK5wDU0gWL
qNm8VN5zlW8D42ngTKbJdRvcx/Rt0xqZqy8UeLoF+1hlX1uLQb0M/sHvNpMZXEpz3xE+HrCvOs3W
KY4BWzZ7EREFr9QaI3U5Pqv9OXOBiVpaMQ8zZ0c7HzXfhFLo7A7Ba2rNOjEiY873GJoQnOJezjXX
Oib+RrcUDkMJkJRaLFpT3wZg/dUwI7lLaYA8Vdm9Xq6J3ijB2whdkL7zONw3sBWVS6AHpKPmLom8
PqZfN4jooqUsZqgWCuWBtUb/UcH532tW5YCH2DYoyXszTGxvwiTUevXVHRh2Ndwb+T2VIIpsL0GU
XepspP5IHovuqPl3QyMPEtSiIrF53lbii+8tS/4PFbIvlQ0kThQ6NUjhW5wx2DMHymakRSHUvtr0
n1UwUMc63LVlscIzheP+rXJPJcEpl2quqv9ws1vfqDAedljYO0wUJXswqF9xtA3FvjHYBuvaSoBc
0Ekie2CHp66uIH9WNX9PYoJnKviFgmrXdO613inxMI3aPYG4m7jaBzY4Jr7fLn8fYP9TGrZ3faQu
YPp7w6LTOLmHADX7ft7RKysTdxNU3WPs9GdyOHrnE7jCTz+2D1F0iPINGyqap911q1Kw9cXKna0T
iI3JDgnaLjOgYW2Wi2wsl2WLR5SNEad5G7ySXBtEhKv8OGK7zQDy8y4xExaUnehHpkQfKW2LYBYR
jxehg/2UY6Layg1W7HmPwypTwjWn/FFXFkpGPJNwzcjyBMOQg82j3SknXJ0r3bs6xtoor6THMH8v
fSJoonSXphVyiHw07IDoxTvu/7lgItA6+tztINqkxRnw9yoGU9TrLwpDn6TqTw5uRd+4VYkB9F66
o61205hfVJM8Qkh6sOTQ3+rZgXFzA3KDIRWTMJMGMas2VmqPwZUqLHpvArJlxQ1HCAGy51BPZOYW
SrEZBCGEi+B50KpqFphZB0gvv0iCPYXjL+Ejbx0+xNZo+YCaQ2/3BOmoK8zWgWLdxmxKMvogxwZM
aJawVjVrTjywpuhcs9+qaDiWfrGp2E9qNBjnhG/B9M8ZnhNJ1r4YabOuzfaa0YjsWsZja4DY6dvq
xlGVi6pPH10PSNx28HVscqoRiw2Fk5m1ZfFzO2VBvV3Qfe2SO3986cy17Z5whdOzcMSUU0VEtFld
vdi+ml+EQqlQBb6ADI1acurvljWRxQZ4uq8BNBCLVMKHTO+cHC/EcohfKK41+tsycXZp/pWoEPBq
r5uHnd6sao9mzNZYmLlzFQPki+lDs/Dyl9ncE+uScHhpVftKseaWuAtIvVW8R1Ms1xtCujOZEFGx
FF6mukEPIZXnkNojb5IhHvttwtplVDzhiIkZ/usolx0Y3LEHw8xn0BWLUTXIoTKEVNe69qQ1BTCT
fWXvSxdH+giCaGVjMi+Gj7CQy54amdQ8JQUsm2zrWc3aqVkTbRAlAKFEH29DeyU5RITugd6cez/g
vqjjhclRFHq455CAC5uG4+2HbQwbvoUbz0t+Ipv8qqt+3krAagVb6WChtH71eX4jZ7hV3RLdloI4
9muo3QtmVW1IHALHiNZjH7pGYtVy+CPeGuSHqP+vGeYfbYD/vyQHGj8c/M/hIEbJa5q+/h08cPr5
33e2ps14XWJORACw/ryz5WOBcwvCXSNmMHEAv9nZgvdkgih/375+owEoNqIO4392vfzqf7Sz5Up/
EgHYYiK9AjDU2F3x97GJ/vN2Uwwmx0QdpkifZbu0FtexCrE78KgdiE1bjMWsGyOjAIcZqwljg71V
5h+kQn81ueUgexfDk0wx+xe3wmv2ERXGvb1WynrT1+1BdDxZjrlQdomin2RknvqAHDCDRJprTOU2
dsSbjIMvbf5s841gEtrzWLv2ORDoLWC51LzJjFs9vNfNs8PwO4hIJlYzegWSqlxQnbwYWM6aSj+B
DaSKbjtSlpTaKkvoohcfecDUwf+wh4vebSiVndFjQDKQPdWUO2OCJQHxfCh0meg8UOfOeARdPWFK
bPvQihfBupJGLw4MKMWkLW9qqwFVOitN2BvtGF4iVb8Is7jrPCIYU+g88bq1PtR74NVLks/n0t1q
PWuRNy5DkyZaKh1Nj0w3a2ZdxWfb2Qzq1WDwG+T7xq8PaqcQ1KYPmi4Kt75LiP+G+bYcyrU/phsH
fEPm57s6eiE4ty9acPElDrN+XlTZ3rL7/eg+q5F5Z/c+jdrs0dmGO0O8zcJLQRd45N5opTEz2NxX
tbdmFh/3w8zy8p2j3YngGYyO3srVFB5Tq2XSLDxIJcLTbuVY70XPHCvGYuvzDowE3gD0LaOp3Dci
nmocIj++pG1xtLzgorWHWn/INRDhzcqXHC9WQUd8sVhY4ta3o1uKE1ehUXyxbXqVPOjpHARcODA9
xxBVo4KDiFb2MGak9sr2OXXIVPBS7DDcxMk1L3Y5/HXZDi9ar9Twe4iRtNVGqvcW/KbaPyXCeIEL
zAMzWTqHXht2faedDVjSHswDIwJcZ5750pIehFumQdjY5eqd67M1KZNVU/ePg1dewCovtJGquoRH
grlvvLnQoJaBXbIY5DHod9pDHvhUcqwyyiNcY0NT6qytqAGESiCouIb1lzDKgjty60Dvc4fbQbuh
tK/TF0Sl6A4uloMcV40t77wY7a1wcg4WqnjuBx3EHizO3Be823l0nxXRsQDvWGPanKl5fCNT472E
wpdQd5X3wY01FaZ32xBKnKbuS5N3MhJHp1KIi51dD2CB3FSWfcu9wS4hPbuWsqytnO1KuW4G7SSS
+lRqQLQoJlyHoqcx+UT4LIWRFaP5hPWF6oDlKLMrrF5wBCoEiL5gWOmpCka3RLSwGJ0nrWaGG6Vb
L3Wp0jI/Ep+itDG+6dporVlfiq5fk/vZBTGIP+Z1UzVh3+irkgWhckYQaDyq5VbvvWU6FcGfrSRf
BjkKTEe09OCFd1l8Dgxq4/wtZ4sVAfSlGPKrA+qijKb3KvEvkaRzslxQV7YA/bILqG8BtLMB8zfF
sohQbs3GvhUFET/2wz10UgwUSHlKfAYytPLLEMZZPRVFzyYcRt3kLpXFAY9u487q9h3sOOdeSY5+
c2BWj7kDwggOo0Ijy3avxNfSyecujXEVn/PQdxutkdSTZ1tC1Us9+IiVYMtwjoxOJpd03S3TMT+n
yK69/6S0clEQBm8s7eLq5GqZkI7UJDHQO9h+uWXleM0UMEDcZTXVfTnyIbBh2u+QD82PYtS3Uhlu
M496kIQSNCGf1JYJfh+Rkmai10QDQVgG8XkmoRWMO6XQ7yPDXZRaewNyFdArRL66viOnts/1HjRL
+jAOJslisrS0nRhrdhuwFD31ENECNReSFGbvs44MTk7DEU2s/47Rhj8oxSbznb8fo5HiBVL8n2ma
9p0BGj/6u9XA0ZkWKQxQSQ7gqecx//sADYiXouMpMMFrT5uGb7cZpIykBFSsY1kmxfXHAM36xTAM
fsLEDPOPvQYAtj9tMzQD1jHbHcOY/C6qM3kRvtmKKlkVCnLFyOZaqy1sdajXnhb0M3p/N052E5vW
TMotEWNIxeR7G46y4iwY7wjISYFHNrYstlxjZaiQW/AaEAbqqVTL671LK1XO7CAKD6QMdlFW2TNK
QwM/37bIbWKTB/g6bcCU4lBwviPjTWCVnl/9qwN6MJXM1NJo0TJHKYul44Hk8cljCoxG5TCeWwBb
CA7M4RjvUO9r35q2t886zncY8CvqaDSzPuQC/c7SgVCGJEIZXsMb8HyNr3j10TnMyfOVg60h6R8g
4jHhmOrLYv8LxRDseBKd2N7FaxYxgFE1Grd6Fi57quXYKWSLFO0oow60lw+dumL+5Yt5mIRow+AD
wK0WLGnM9MPiUQN0qmrlF1AL+yZlyJLhC4At8QYAxAEpCbWCxqMzxQsp4zF945XGrTSBmXbepdLo
RtrGlguzhvH/UD3X9bxW0KwNZAF/fHMqIp6MCPP0I29ONLveBNatNzgtQKLwEFOrRPBUQ1gAXIks
ZE2dWOuOp5bE3JrLVeMAhqEGjgz2PLKcTckhvHXPjv4YlnwA6BQqrbhtXdLzoUfTtSfQbHrmriGz
7L/4Nric6Nir3rVongNsJqHKvZDKdy03jnUBPBr6E0SjEcboMC4gAMykPbyl6n1A215E4NccdpWg
4k96912jb8pgYnvGh9QHR3RQLJseTPFgkhGRvm7tbKSYMmZ2o0UaxF8GBSkqjYNaowx7xRpOCct5
pkN70RTz3kpQSBUmc64qbk0QUG7nvaE25e5lMB78cduyD3Q6i9MzhpboqUvvHbShuAumljeKkhoG
uwaF9FAVQgObTcngl2ATNeYGdgX36mvVoxOUt6Taye1IzqB9emejlTbsWqoEvbS60fLHun7gXEHO
v/Hv/l2Iv1mIjR/qGcvXqv7P/xvKv8HFTz/8+4lPEgCaXF84uNA0NCznvy3Fxi848iyWY8ei4wQr
F6v0/7QME8o8qzPnOgsbOrz5P5Zi8xeVYYxlSVvnsCZN/Z9oGSz9n5ZiFkFclPgpCVmgMnyOXYVl
xi1EH9QcRy7ZaSYkDdNvuIQyoPlJ4mlbV21BgiGzGJXqN7Qy0tk97hMfORbIyW7sJHDEce6k3Uva
gpgZOBEMdXCkKvJoKVMlX4HCx1feo/eaW9g8xJiR2ugG/C3sQSC0Brs34JZ+3exl4X+ANXuYiPNE
FG+HXrwosSvnSJfxokuzZ7cZk4XaFnxvmi9Byl+huBB5Q4tTJzPBHsJ6DW8sjMDUQ6KnuPNJNfON
ykAnhAHWK/oiifW1l9c1ngN62kfduRNhyitX4ndAA3NbsT9yaT95LDSryNAP0BDPtDYM80qGb3pp
nwW1sUsPLXQDP9FehKEOX4hVyiXWr6X+XdB7qwFgpZGVayfQdnrA1MUEHN7mw5HIPeQPBFp8mjSa
TsWedM45uEsUaKXQSKKArqfO2GteQ/eTPLTZlzbLXm0oF55F8xT/mY6EVFT1pNdGN7037ELesM7T
buqHhyaBFCvi+L3VDAT6RLml8/Rg2e6d1UJ0Dj3YrHmUhhtAdvta1DyGdfWxL0prVza4coTCwj6y
nBlW/+7zp3MTsvwYtlxnhnzzKB6WEf9vCQgozW+y9F4169s2AjmoZyzvo7ykZZUTIuivKnaABfQV
ng3RW6sE+nKk3JwBiHIvbeMhpC2x7OAXwR7yVtLVrmY0XgK+NjMlZe03yxoqh6Fc9TbeFQmNcm0a
301tZTET7SSvijl9sww2KzxnI2NBwdYByjVGvKy4JX8A9mXAVaTC91XpZyo0KsdkoTxnHKtBjkwY
ZJpyGyw2qUaDuKD2VsBHCpNsoXXpbY4pfVnHzbLKw9vQZCOQcK6Y97Fcjjz+pfQ4EtGxqeEGivSV
XrSXKCxXltoKRJPkLAD8aWkCSWmA8D4CoXSFc98Vtr1G7C5nU+iOmS+fitfb8QKL34nZ0cn1g7Or
DNQyD2CIOyVZKe5b1rPJDoyjaZTyqBnd82Cbjwb6hB6T4B1DoDx1CCGvKkFsllEq9k6QHaXFMUFX
3yvXyqC6gcGvxY0J/A5QN4cfzsTwY+jm0/qymzcC05dbqW9R4641X9k7uXfDFgiA9VDxKOKAvy1q
mCCVqDbXArDIXNVRPwrlRg95bo1+sUioNorUYJsknBiTjz7HHqFimKL5pFLLlS6fPSGPDadvADcr
Ko9BvSkrBPiZXdI027jPKczUcDQ37iCqRYx/SngFqDbNvbcyUSxoS+EEVMWn0pR7L8yvVTfsQpFG
+yR2Tx1fQ7spP/Jango0xCaHziYrRr++ETOpqdrsmrAxTOVTxwiWarsXIahgAu1qhBr1aBmAcirj
tkluBxSW2eODZbOBjJXiDY+AsSssNhokgOeyCF6qRJwLS3/N7XqlldN2AW53nIzQEPHwlHgkNNdD
cCLBFnVjchATc84Hc1ZbVFpZEvCV6acrGipJ+LLsQJb92pbW0oiqgzKG22TURihfAZMoiNBlZO3Z
p896jCluypLLsdSp+52lxM3K4/NVK9pjou6NtMFDOWpbWqi2oWo+INtB6Jp2ugSfKN1sn80mQbwV
JcMhefXc5BgX41uQAKIptWZakU8hhQWouLOAM3VrWTdVF96oMrq0gdxqFekvu3PnEsD+0AIlrihA
E6535LUBStWVjam0+xz2TkNBxsAUXObuK4+iWcG1ZDXO6IXFtNXAbnbHgHkLTqhAd7HZJHO4di+h
JDpT81BoTBSuyDg7pvZVNPEz6PfXLnFe3SJ763LE3bwJ6B7Q3iBCyZmXUvdo0bwItZIeSSXf98xi
NKpdyzS6iyz9BBtmTiE1JqIyWFQw8TsyoFELOW9o98OYPfRmRLGIXPVNeY7pqmuU4jA0Qp3FNXoR
xwFcmYfYl/RhmPUuGOV6iJOVid9TzzPqJ6Gj6hTewj+h2FCpKWdUXHqpDSyKoOfspVTNs1/kKERU
VgUd4lbkes/K2FXYmDpOGUK5Npp+9Zxm7Vbp0dXqW1nkR8esl5aC9KBURDwD91LqDPGTlNsigMzm
0c2dReJsDAgKQjaMJaehjX5W6470QoTnr7lWANWwaF57WEiR26AhAWzzcEUX/NVm4ExlE5s8C+HM
J9NsL/fWpqGsTAfcN94La1bW8Yei1CzaenROeyYvwxg8Qqrn98kMyHzzWot03ejDmipjYIDWbSDy
VViMCXx1DIKK25686jJ2zZ4O3ZVbtQtnNB+cWtzzuF+YZbR3PG9fCIOxq0x31BnMfTLIs6mUXitx
mVPFWLTJLmZCkhouSN4BJ+iYHypP2w+qCyOsgNmnwaHUjUuXjYsCq0KaF7eZMC7+hOwXWCfdak2T
/QUKGI8DtN4w+ihks4TkvIyQ6Qf8S7rLxE1NopPfF9AZNW8XZOVN33oXT/rKnLj6q4LyPB+jehPG
gLQy+9bvc4YyLtNBOhF792rwfaAwIqb+S23QjXkHatGuIqdHaO2MGUN4tEAWj7J2Hti68y4xNKZI
QKM9nJU9oe7FzvIdHdosn8LahRSooJnRzuJb8aviKPuWsuWZ1cp9SVslU7RuAaSYI8TgZjzqoa6Z
zkNeqmszCV/dztnUo3ujYxZZVAkzOSV/YkXBzCzgBWE/pJqdPhkCyywxquveMP6+LVX13PQs+haj
clfZtpF3aaR/HRULRAaLVV6dCNZQZ28+gWihRzd+yY1gZ1UFxRpaPj1pp+YXd96ABpNRvjVq7aqo
mBnrgrbF4s6zy40S5Osh6tdpV50UXBWdzjMbTvwXJ0qXA3uefciEzcu9dhVo6q7TRLjVa6yIzqSl
h9k77dX0n3SLtFaxQZvvqUuVjlCftBGRjx7Ip06nPCuvsdTZ2lm1yOixH+HuAjXobsyL1VQWYJGR
GbYOxdno3jAIooCnFVjnr21a3Y4+Ih0Yz2ApAo6XWVItWoqYGbXz67ozdr+djMYlxXDvVmIvFaWf
j3r6JTAShvTVc9GKJzVyFwVaJDXj61IVmDVGD9578xBMO2DMDOG8HodjHLAS9PRbYkW/jqxVM73Q
JrT1sE4xMFciplVvjMjDhiDuxgpLOvS7LDDFuq58a2WUNUXM6UvmFftYxFui9R0kLffcGMI7dAm2
cCaxemJvbA33TU+DZg8FcKH1/EyYw412vrL3WQYFrHQGLrcFFr4CRz7LwaVxQPkrKUBVjC99HT0g
4I/Ah6N7ds5zP2numqLSHlrFPShtugxLnYCAgfEArG/msYv3RxB4+toNymVFkgAAGGXi6P6VDbQz
5uGvtce8VFZBrG07l3EsLUhU6Sbwx133sYkY0eBKW7gaGQDNR8Ls80U+ue6Ro3NO3jwr56qVfzXq
cQsPeKcl2lKNu10Upm9hQPdqlQ7LnO1l3asvmNBm6ci03qROoyy9J91MzkHTvYLAugSe9d5Tn2ll
NCh1RvDhRDofU0BpTKqusEBARx1ZA8MXETp30wwGIqq6FYa9Knp/qQXAK2Mz2P579v727I2p7++H
oL+evZmEvr2W5EH/7gTOr/jtBG78Qs2fw3GZEJ9UKUjkLP37CdwAV2AqChPIqZXTQu783wnc+gWT
HxFKNNWJBTQFuf6Xu8JNiHY7KaUg6Dkz/6PgFQnJv57A7elSEmcr4Ulr+vdvhqGV3/lq4UHJqa0z
saKccU7D1gzbN4tmd53atgYwT0Wy18Pkiwgeks5dJSFsQfxazcrAbh2oaw0FoS/u+ur/2Duz3ca1
a4t+EQ/YbxK4T2qozpIs2ZabF8Llht1m3/Pr7+DJSVKV5CY4jxcIECAIkCqXbYp77bnmHFNSljOp
e8quVGc11OM24eRM7PgyTO1VZNbWseJVb1cNOD57Keti5Vj4q8D/Kjj/fM5K4DZ49B+Hfu8E7D/B
sjniMQ9xPxn6dI7SadWzN4istdEdfVzcdFBcE9GqS01R3hncn1SVTEY+emziiky/J2BCyVdevDua
pIsmZObrjSe7pTUoMJdp8thE1U6LnpQJTlrLpzMBg2RSiBbmhr2JDEow7BmwmzKF2BQ3ryMopdYU
bH0hMc0k3pgGLFXzZaYc9VRbp2VwzQjoTFeJ9ygJfZrSNOj+uAzVFuyevbe6kW85XqI+fxD6v9BJ
gfuai+jSwJLnO+2lTOOlqiybdogWhY9Oq7nnyaU+MTXuIsiX5qBvTfVF1TTsJ/B1oc/Hw9INzGMn
krt0UldRZx8hd+5DXJFowagK924WHKT7g6TqNq/hhmNSaetPRf0ocxx4yCiIlCOXYVt75FJQxPRR
MlHGGUmzo1XsB6c+DqIl1oLzUz/pFIvpNrUrGHAyjYJIRl/GLNvfZqr64TvS8YSevA4TwZOg+UEL
VDV90n02UIkcuzw+76xsVUWuY0jCWrsH4k4x/IrvajK/dFC7fv45EQrrsnMcIGeCItLbo0iumeCN
umpqxVOhaLPil2JL4/AOhLjEZO4MK91UiX/xvLBRjCN+5Z2X5elqzlkU/lxDRMM3IkbHL9qqWQR/
oXTk1s5iNMhSXDPjQ69dM7tbCPJSuvGM8AzgM10wnejcwXUbKT2xDgmHmgB5Fo+Exr96c/KqUR5q
TGqtWi36OKdSk1IWbtNfFOLMJR9bfZT+LsSTxhPOTzstaBcxxMGK2o1eA2PWu7XZiUNRX8oo54oH
If+ikIIfUmPl2J5l+KeuBBFbF/0P4CFel6urRPfxccFGDfprZKzMfu7iualWCidb9/Ccw9qMY04Z
ncldz8tLV1bfrsP9b2AMrKz2XCX+OhDwzXH843ESIw+wkqXL0q6/qZoFYlmtx0Ri2YTTNVj+vh5Y
5/cYD+vKBslWJOtWrrGXeDUfiYp6NdvBnc9eeZ54Wgra66PGUWTRLkPFR7XTg5G6GnXVMv/OzKUc
DaVz7VUxfrKxHZ2nlBKcUmHvIN5SeKqVfh9iCm6QLIbu2+091W4fyGEQHlG3AB1XvrjjF409jidp
uPOb17Tyuula+/tw4gMTwawjJmSzV+H9hvmb/JD/rgefehPtFCXfMWqnSbYqsq8uOY5cv5zykozJ
WWkNjnjEFbmu8bDi6rA/WqNb52N6X8zVZJqzajuYVAV5gkT+sKds2VX1WnWGe7UyN1NcnDX5Yxrh
pDsjlX1jue6jq+trfD2UBR3BEjWpKA/BhCNlDWWVXZG/LPu7MtZhw4PDp1BBC0oWTGhIeftcuoh8
FPSlQ38oXersXuZLUywPhtbTCYAfuXUj6kOctRrbS5pmCX+NxlGpnVVDs0DCT1wfyMz1ONWanc/N
K7QiSqbwSEcMQ4pDYXC5b2vafDIHMI1YOTEhQDFpp1hD9uQ9nKPjjHxYCLGt9Z42iyC45lhW0+5T
14yN20e7idHO6XZlj1mmOapj5bGVBQueelV5jNX4IELnJPXyXUton+yqlYbQ58j1mEtjodHt2dpS
WYbU/7QqVoHsJpM7Nj1NyxJbJF8JPr3e0UHTPsfpTsm/4+m1DHAPCh4mB++BedOaNy20vGDq91qx
JMg/UFOlX3Kbv9838RLihOYJCyuxKp2r2dLpSWCEtqqL3RosN5YtRr2GFpQMWAeVbMATVC/u3lr8
wwbspjrDJPTfweqnwcpiD/sfBqu7vAmj9+xfrJf5s39MVCTZbaIyKutbA68aVIG/TVRENxwXo5rD
8hl7G860XyYq9hZzkbtp4XP7eb085zOQngjh6H8Zqv7MTsP6pyg7oQlQIugRugtKUczrmJ8nKjtu
kqgLJq6xHAcZ5YN10j675bAF07ons7uop3EThwTvksp97pD34Sw7Z2qtx6Vbm7zDyAV6ndEe4l5/
jPOGzlNDrhM13XQG3InR3yqzCjPV5rFUy6swHxpKilT9sYtsJJN+bA8O2ssidrL5Wv7SYpu3JkYH
waJQsUGIayMlIZqOCt1MDgc8lwa/2k5m+mw2FtVRIk8XoavfZ2Iy6ZsobiLp74am4o07RQopKZdF
Sqlg04bnIEKJx1v9Vmou37GJ+1igDiwT3TwUmTOfj1oFBDd+TjtKXUDmLlMh4FlIA2sNtSZIA49N
iMVkEh2kLTJ8hL8XuMc/JvBSOF7SCglVfCpCe7Fawh3QxhHlYrj2hPx1uGC7IsnZYBLK7brqq4xl
zvyj9VzDh8/Asc9mnsKA/3Ty/pCVuMgMrMvNe0N7iFL0F5+iDRfITJo+lApL9+kT55OyTo3mTPwG
0UhBqMVJttJL7OFhQRVFE1JEZcX52mKrD5ckO+RRiaWZu3ybNvc+R8BAYt2e3lHJv8okXRWDgzJR
uSD/chsv2E5L1DV2vVOOihqFx3G4qOpbgh0wsz6mCeyheNF1ZZvwdAQGKV300GAIF/FAXYSgpqZl
bUXeJlqVeOuyhvtxSy1IR2g/c8+Daj73iruuu94TxUMlfsihPw4D6ftxEVAmIbAMkIPlp5fcKWV1
BmL8o+JAq6PsPp1Tb1nZbnPtYRoFcxqNtunE4WXdSzMhaxqcSCp7oDA9t5pmt/OwohIMbdDyNG3a
TDkk6lq7+rKE1jaRbLOwQLatQ2w+vwvo4k18A7HtxdGfk4p2RsIGKpogO4GTklf7HJF0nNULfhqJ
eI6oq9NYWBn4/aNYvYmGKwEQ2rp6d9yY7hocYbV2G9NvvRWeQlb9nLtXHzMShx1R5ZWh3TSHErWI
VjgLg7GJ8j7XEuT03wXvNOsg0JDbNLLtnHWIUdcyjlBo6PdmSsti5ZIi6QyPy8Gj4sgjA4Cxy2ti
tnnDj8PvBHGJ9FFznY0wK8wZwTUOuA41mjcCSter6tTxUprtFwO2UPI0WuLsRvRGg5KTzLA8EAl0
1eaHKIdOAG0gEQjzVXsPahznJU2ojYE55WYNJGsD2AxxnX6nrf7cugQ+kKX8oDpJ2gAWY0zeqeNe
VfG5icWmd/UHJvidRVVDxnig9Hgh0kh90go02YACGLOUVIVQpKRiJKtvA7ivmtMtEPWmzJR1rAeY
F6MVRr0LqHnatSfaPfg+DHt6MOwcD1f/aEzTWmGV5pfhumqArGfaMUAoM8bMq+jGVScKC8Z4L1vk
xhAri5Xk29gZ6VJU36We07dbPoOIOXbAJ/YKQyLUgAWjPZ+a8UOh4bKlSaIgFxBN8lwp/Ztj+veY
+xzcIjz9Xa2891e1Oonnrl2HjuKlRFECp7uOgo2HnTsGWiQY+ox//QaJhsHNaH8Evfo6mWw/mVXZ
HBH4eIuzcluAp9ZcxEiiwkk17Eeh7i0fNz2D49PYW6fMGV51bpFJC/RQqsDFXYEvpGRr3YevhqZc
lVa8ayU13VVgvkqVUojSeB8ySbZqzNZW3XpTm2P1IyQlx/zTV6cOy71k4ocgXvdJu+rRJreDCniq
0MbNONuCGruCOaEpGxndfJoCF2kXndos/MwCFuR9gSascGTQiWCSElO6d1Ih+zpS+ZBbb7Wl3Tdu
fmXFt0PifJVhy0TDpJlaJPOcOleXpTbCEbDa/mB0hHRhT39mHf1OoP83ZTnW20arTmSjEb2KLlhH
gcD4R5OU8KcdZV/3heV+pczBRHL3rTq+WFF9Utybj2sHntdW0cJD0L9o5UglZnoPk2ERTJ9WgEpg
XvryESmXNMLFj1jO+MbGUTASWUxxhAJT39lbDLQ1n1CZJdcieBTDox+RfQt3llu8SeklsSf657l9
tvOPbgq9WAYcidvU2GhxvSrCjRJqz1gRjgWZdWZnMkVqi3yOlMFtpDJZv8wXLUpv8ztlOsbdin4d
ltFcIfVHa8RL65wd6dnTuCv651DuNB+dAiv1hHkhfzRxp7MM1cyzrPd1rS9G6axDtVrbHBdTG+M/
NdYCGa+I9dUY1KxQWRjlI7abNCBH3pEyym520HKbtoadVdT0s9UAER5xXm6sYlokHJUOBs4hI4QE
il4UFH7Dh+4dr/UdmlGz9U/z17+If/7qxkevQpjC2Y8q5MDkcf7Rjc92q48pU+d2Saixs7WTHJqr
Hf7QJvkfSKX/iLqav5KroZMhWADlm7OzP09MTmX6mcTvtGgyTsMKgoIKwcXqk0viTuuet8a//85Q
z35Ba/3+9XSSBhhSgA25/8C70gI3mAqDc8kBDtTw5BRLkzMmmWtW70z4pdiu/v1X/FVl+8vPcs54
w10iTAEo4tfvMDR1tUDTAzpDRVlOHSyp+xuj5f3vX+ZPpVyOyEB5zVXuf+Y/9pEXYxUFYfN75Pjv
/+v/ZxYG+9B/uEFcv7Lv6qv/v4RZ/oK/CbPETSCRuRp0YWemUP/tGmH+Zlngrn4xsP5VmOWuoDPQ
zUws1SbE9osw+3tyBn4gMC3Twnb6J2Le1nyN+ekhncMwXB/A9uku5n9SNvND/JMw2w4cQsIg1MXV
eNfSA+vTdJdYu5YUsbEtnSU35hzYgtl4VrtNCKXKMtuozWdNqvkkZPWJ6Lli2X2t0cOcFOpGGd3y
UZIURg8sk0NP2G7KSmzW4aKgAMU/ZTtu54mFtcXCF9StqupVHfZcBOr8rtePobUL23HZ5S+Z8+FT
zlOWFxvtpur2cdTyf0U5rokjDg3sLfY69lE02C4DIi1bA5UYkAbxNUywBZfv7J7xNrTWqRaeUS0k
SU78IAuFvqxMuRfhuSkwIIWHuLs56lmaCBTDsLK6T7MgvTuwXx85V6O9n/CfBDUPxo8ht1l1HTtQ
OiHHMi9VZTj4Vc5JAK5i2pZsQBPtbaKjzZrXqw10I4sgOmwoUVLkGAoM9MVSiRnjepwYXbQc0Wj8
WoXC9Rlo8wyeXxsKfbrprp6gLzU0SA1PEs9rQwpgsG+qGp0b1dinmbHWtPJElxg7bq+sn+vB3ikE
giX//pZuQAZWWEFs3ON1WbDcrvxN1nGA1xuzhB9TWwtJQIZlujcGL1K2my5k08YZhVpoIDQFMEBk
j2mlOmakUMKVCzcl7YJNE0BPZe9pzgYQChtSSFt9u0qDU5cdaK5a5pnl9fYhEPmVRD00sYl7xaHK
w7VDnaXgcchJd2b416qum1f2lH3tDEWhSw2rp7HWC+WM/XfiW9MmZsNhw2eFOmXy3Yk5u+/A5/r3
AdtCyjjb+EYLe5UUz611pTyh65emmpz97jimZ5/K8rp9iapLS/DbFhHdHYRrZI+eK52dYbpoc7fY
Uhdpg4MOZ3/qR/e9xu8rfzaGdKMWI03HYjknXSL5NGJ51qgrAqBPFkhQL7VucFioRf2iEAf2CRok
NkYsza42emm7S8xH1tIps2vi9hrhkI+gYvdZFzeMtquOcaHUL60gMWqFnoO3qIjbfRC472ALdv20
HSOUqXcXezAj2TKHVaT1oOu6fJlP+sogIo0GkOZfUfVdl85GUQOGpqBc+aFibpTmi1V5ReV2gJlt
KO233qyvI3MvdTcbn+10U0dez4+YhKTOMKPgLo/LG08y2rCxkDO0qNUbNqkEKEm5PtIoiovbJjrR
k6UutF2AdE3Yf9MJba/I+TGQn5SL0555HRzoVCb8W9e+T5Xy1Xa5tY08Ob6P1IZgJyM8UJtGKKcx
bneJzA/OKFaWfiGKnJMyneP2iXYKdWs9EHMt2tepfzcIwzv664TxwA1XFuJtrEMCODP9DDbkN+Zx
Cd1fGdeTeu4Y89lZ9vx7XZ1B+VVkX8ReK0g/CkNzlyT7ct6G9IMX4O9L/KMMLwO7/iBT171GHaQb
hKvScnjmwBiY3b3idKeR998itbO1D+QIQQVvdXiJY/YvuOk0U/8h0myb9zepMGdlP3RMStZMv8ku
Q4k5H0kjNoetglwPNmoDaG5Rx8XaYjNghs/GpFzaLlqXpeGh1ZRLq6zJEg2v3Yj3r+yDfZ2lK8ui
lK29FVa5CkpnPdWeSABKQJJQjAerzSHonZhod4ly6ewX1B2wh/6CjwCtYWTXmbGUBsLeg9599vVd
XsY7kuMbBXV4JAPENbH1amXcC6allBdyX2BkiOmigc1X8BxaynM2YvujmBqCRVsER78wr8l4j6nL
S9KIpvn6rsXopQzjt17Gd2M0raHEprsmzT1S03uh6XeW5mabgVtpZ8Jk8k/+8GXojwnIjtlLZvBk
Oa1/hyFxN1jLlYHTrKJMcFDYqT03wUc3gO+oIETk9zMJkdw9Gx666vW+p3K2OBTBQ5Nss5QGmzDx
dP9RizWvsF6xEa3crscMA3+DInF4pBIc2Z5LZeI+Uo+V0jUM7UFHwmBXd69g84qsud9918p4WcwG
OVemX5FUqHDDN2eMydVXn+py4m5nbxVE/Z05CnJis8cuqFkJ9dq4Hcnm90N6hZEYUqyoNFgouhCT
5V3O1sAImmU1z21oEw4F9f+d235SfmdIzf89t3nvMomq5J9F3/mP/TGtGb9ZKswbBiFT5yZiqj9P
a2yvOQhQcAkJMT8ze/91WrN/01Q87ALQN/cL1WbG+nmNbjF2q4SQ/sLr+RPTmv07m/3v8fZ5WhPC
JVRkkXlyTEb9X6c1x26mPjJFQCV8Szt2aG3i4i0lWd8q8crPCQA2rhe17btI5UemVgh7yxJ0A7LN
guiga50N952a4iq+wzqb8Tp1qXl/jJCEm2NhfieB5kWgtt3ppJfOwSjOdfExycs021IhRX4FlLIO
Gmu0jwApTRNPY3un17xczXIO3+FQP9okVlF7h4r6tkOW79qOk1bZBmw57YA941dQLY0K47W5whBN
ad+GsSlVtpVve2F8nUEc6Zuw7wZmOyM+i/CqF15KtzRppbr5dqzDgOgq3Z2gQqMHrKl8pMjZjbg4
BWuzjW48CJRMczvZX5H2WmW8AOPn3HmFqLYKeuLUvDp11EYrXTYO8mY8kQbNPEzPi4T9q23h8U7x
R6b+xsRl1RUfeX/vRtOLREwq1AfBAVH6S825q+xwrVb2keR2FElPuiwu20eT9jG/ZS+tbAf3Ohjf
rdXuUjpPA6HuXNTvWi3Xbt/sCnyqI2naShlOmWF7TfXggFwBZ+iNubkSqA1atXebcZkTx2KbvhZO
tXbUmlGy2Gvz7MvKbtJIm5eQyGids+wtMSxb5k8p5AqhvBd9d2cQ2GTnqdjKsVKBjpMJKMmHGTQM
qHqxl3QYDzw2g07bKPMnWibL5/AkQ+2Erra0828VmM8A1kJgyVM1up4Jz/s10PfMWdo1ObborUnv
ho7fB/s/fqnNpK/ZnDJhDYy8/c5FXAV66jGl75oiXGt2vpLTqRzb5aR+RGN+8XNlWSXpVg2jtyRM
jxV2RL1Jt7D47tq+vRoUta5S5aEc8E/1sT6uGivbyORpSouFW8Ebz/OdZV9bnbRmtZc5Ddp92S4N
SjonLGhVIndqVjxTzvfRMOukor9UUv6ooNtRF4rbcgmiZAV4Ry28oX9u/Aq9xGH4UIz+ZXSqReWe
ovjYTTpqaYvlHlvNGhDPJqQQbiMMsk6/T8J2Mm4nVw/ICYxPAZF51Myu2SSQEba1Nt03xrc9bH0D
L0pDllTxmu5mjrTYkQymEtwCejTh1sfVW7EDHLXc04Jg1RcVj2cTz7n5km24ggzLDop/RsewWfrd
RZmMAhxI92ZO0F4HeFJwANqLzCtmoPYmrfDS5+ZGFqhW3DzXlk5udSLAOs5J1oA+2YWc062CmCv0
etqQ5uQrPFv6ZAnDqoRiS8KxGZaEMHzM2hx4QU3l4tRcJWFaw9w7MYOH3HWusSnbQzP6jIdPISfa
jPZSUTFFwDqocl5dkD2l4VxdVRxqJ7gZTpbBIiVX5yIO1wMkhqY59RBbUiumC4N7jRjuy+hVoTse
YUsxySsK+j4LjCfewL/cHx7GyCJvSFBmIO4Bt7jhTqjsCxnv5tU3x63KrYwkH1FrkU08oe82Dk69
2EKJqpnvOvVFlPe6rt2NxauCtGYb1zRgXeBfNFGApI1Qrsc7Cp+XuYw2Wt3vCzZsWHa9tD77AxE1
QD6P+GRD4a+ykfCkoS0Kp/EmI58vQftINZ/mOqaolGuTKSW3XS+zH1vtR596IQJ9CE8VdChLmHXR
Bndty+1ItD8iN9gOzcfEciRxt7ZEdTSmeyuYnqYOUAxLi1dc0nF30F3S01iwA+OWW7dWh2XjOyd3
ZP3nxLtueppvo1aK8Tl+wr3XU6HZpJSyQrfNItI0k/gup+DQ21+zMB9Hyls9yteoaBcql9vB9L24
MdajoRyLDD624XuyYVE/t4Q63XM2x6AsUoCEjzrQm8HwmSiPuj77r56i8WCbW7vamn2/8LkIZ5G9
kGP42Kn2sSibVdWbH2NTAHDutfehAWik1vPGYh0rSLkxm3HhKIj/hnqpyno5uiPEXBZVGhfOeV02
7kdKcRduxuKtibgb3YcDOa5mUxKF93X90LkgIGAet6y3Jj0GiqyshDkNy3jEgoMaX+I4szJaoYtr
mAQTsbDgbIwdnxFxCeDKGfohLBsPs91SRSQV4acoxyM82V3cP/V4VQy32zYZm6vRXE8jbLT4mvMz
mEuX3PEE+C1CWA6/A+uoZoe0vZd2wmf42hB6UNQdg6rOnXQAL5RsSslbm0tTtuzpQ6VCMzReCly4
NRzixt7UKkSb7pYCIFNtQhlOtK0kiDPTc0Mdz/NLMele3narLvrSnJsc3VuVKdvSKJZ5GHt9VBfk
nlyOMS7jbnexA/KTccUHdmJzy3uI2JRN8scCMvAyyS0MKyvwbOObZUOHeXRmwaams4v0Ggso9QdI
3GEUbkR4TDRsS6H6MDoCe3bItV1d5fkrbgfYofjU9Xep0v+3Jfg/cMHRk2wTW48GG6xyztXwKrKZ
OIYQjtam4+mdOZx6pTh8AP23GuhDMWnq0uJNZKftph6wjHWDxtKlKNcWkwU7v0Xb8iQIhIExnXlZ
DstD52wM/p6kybGPH1nvLaHf3vq5itA4lgUilZacNYtSx17979Dd/D50m1QHMR//m4k7+v76edz+
4w/8MWvrv1mY7pmMsZ7O2qP2s8FCENGnIUDFaGFqs1n076M2wzd2VEe1tD8AQn8dtTGzqpjakTNh
Z/Jf7p8RRnFQ/CKMzj5ZIQxD5xjEW+Hw9/46ak950obaiNHU9LUDn6d1zKmcpfSzSJbltRXsGzEt
Sy7VdRrckS+3FmY1Y2r1As0kiL8rnaCkIcNtGttvPJGPZdgfzLjznA7AtpmREi3K0D2wH6Kuuz/7
pIGkgUQnp1smq5veldcxyj8VZlCtnBc/jbCW0zh0jFD6ilv4ihUaIzM1k06yDbN7M7c3OcNBqrxM
NS3ZKavA+rmXjMtZl91ZLF9F/Sl48WWAcKxuQuaywnVsQl6v39SkfnBJXtJN9aGaBSiZQfL/nEp9
2VEBSYK93HD1fcjnruOkWkZ+eAyxI9JxfygXu3Odxw9Mbf7SF28DumjOO7sOEC5t/eTr+OUnuWot
HIJuCvKNLUxQb2B8QA9CZ9Pybq2A3zGMdDmo1lZFaJwgdOlA5ZrCd8FkCpRlnFq6tC5zgkclB7jQ
K6jjeUwdeMb6LWWs5ZhADRwL90B89sO3McT0Uw57T9E+IqFn29SKGOmtcTX6ab8waHhf+X3hsvQi
yRRj9o+14EG6Oq5H8dEM0YDTlA7xFAFtqfTjW9EIlptlA5EhaTeBYe/AduYHYpb+8zBidGtzDubS
J1tWeUAu7sy8ZYU4aezhM+CGKFFg7ukWc7tvMAoJ9zMN4ICxGKLnwq2fOxVsjkO/jC4nqIRPWsrx
G90S8y1pX4Xz7RAVUCNxSrseq0G+nVB+wtBZtE2+sAcN+YiO09Cevn2zWVtVuZHdrsvKo6OjC7ff
VYVjQfBls6l/VOYScZMe8hFVTgppcsF6KX1nU6PnpB22zY/sJdKfDCTeKvcUQNrOCQR4jfJuJHgW
aEorkOCQ3KgBX5Av6v1ubxBaU40YQ7PKKFI8NqNxMrLhXWSBN8QJGKyGooSOPB34KL821i25ZM1Q
H8vmpctI+pnfiO9vmnAWDeS7znwtG3GbAtyMo72bY3us+faJfEv4lzfm62CYT6348IvCM/LvYjK9
DL/pqrLEHTehbTVAaGI3MficpAGBrzmF3d8SgK5h9Zy36ZXE0LnGgd6pLc+ZtrP4TWhf/DgyEIHw
I+ZLIby/XTOG7SZz5m6EEgu0tVSiJtvlYzGsGmf8ZnTn+30J+DYLjOJRUkBKRRvUJwjuVGOjF+YE
byY8s6Hf8qawxzcF+8PCr96SSB4r502fyMzZYUTgt1vXTrPQHSwt2VMaPWM2kQUOIArq3B7/QqgH
NLbh7EgF5fYEY6DVfmOgWkHLX+Ut99aqfc+IM7vj4A0D0zf7ioLsY27DHBrGudeCmORAJLVVnlTS
N5mVASn1qaCwg21EwrfVgiNvvIWpA+7xu/XQ+Dt3sO/UInhJMAzUivIcqK/QkM416ZQyKR9UWXZL
QysBSCbbBmT9OAQbPX6uuOuE3YXmxieGDn2pzC0OXXq2O5XVDa52O+SNMt1qKogy5TZIzFM02nPq
dw8iR7aXuzClZqWxviwan1w1fxqtS2piSHPDB4PVcclNZzEQpQpTsPlMCqAZafMU2rBT3WpfiB+J
UqxF89KH1c5CSwi62Wc2MGjm1JU88Sq8K1IkWjybuZfyFDWj8zgOAFWVYCtb0PG8C5dSz06xfJGA
iWPzq5TfBXha13mX8UteAiM2o3mTvC7M4qIpBiaECWKsXi+KAahUaLaruA4xLtdAzgcXrzK95ant
lFxfeVOrxgMM1F2gVUdE3Ykrf8+PQ6Ut1Ne+hh5kLzrLSini+5hoOeakIgIM3BLLm1ysPdU24oJA
xv0I84tRM8MCTJ6xNw2syfFDWKb3SmWeW3fS971R3yzljYjxF0tDDDP48f0pmW1gwUV2wAuyMGXB
AqQqrpmCdb/rN4ldrQrlSUaBQdytWPZJuHcK3sOOQpieHUk3JzxqmJxRm22NGAsBoYXq1e/JITlB
vDInOh7ogSFOeE65bncFQq/dsE0yIqtei9ivPmWnenYkgmuZyuRs9/rHqJE+8Cv7bcgMr6vOQUvZ
yqRv5t6AwhSb2OiVYKV2hn1yiD6vOVqhlwLlXxj1+5R89KQ516WvKutCJPqtTuzoiY5WVPU6LzxF
89tlz9t0oLoV165/GNnCRKlm7nXB62vI1LtMc5l4UxF4ljO6W+IUBNFMP1rm8A0Orp18V03Gf/N3
+gV/sMTxd+KYD65FXnwZrcNLV+chpSpGbqwSCuakcREk7LHrm3hVyOaMRIfAMWQNDqD+h9JAoGn5
qWWO8cgeY4vH/9NoxsUgh8dAZ/NoS2JtxnM1mPe2k4WeprbpvqwQAQa/e6P9ZPDCOt6ZpFCR0az7
CahKrndea6nXRMe6OBJui1r1MDVaggYd085SxBgCISDzK+V2zY+kw5iPhbLmul6c4g5k4FhsLOHX
21KM2BtdGawsGZLni9LosZnenLRchqHc+mV3CTK+YqnH26jAwmVUjB8D0heVISQhiVC+FCGPmZlm
8lkpqEcSon4yezf0hB1A5NeoQhI+bkPeRL6rkKcZOtipDm+OdlB3vkzpADGKY0iHUMQygpAJcZ2A
7PVi1PGoq+MuNWs2Wv02j8HGFs7CiEqN51MQaIOyXbRY/YLeEJ6k1XDZQNAdSHKvolZHvUp1eGwB
9vCpDYcl4fa16Gv7EDbyMeurZDl1DvtZR35XTsSrO3gGpB0QIurfIy24n+LeM0XzYBTWj8zgBJ6m
HhJg6qxbuFCnyuSeX084BjNLIIERmbF7+gE6zLlzIGuR9zYvGLEcJ2Pa40/jBQw5O6jzh6yQx9Ik
DYC30PACoRxpMWTiyZNkHZmYHqH2JIFUGUlRaH2KIBjfZlYjySNyQNyzJIfAEHLb64zkuc7Ng0uQ
BBPDS9UP5KqYL5Nc7ntluvlwKvVS9u++qZ1UGfM328xiss23bSM/xtJnMlYOQV3tAVSsG4djKKRS
ZBmQWmc2hmUM6jBmPD25+uivtbLhVNFvAbIB+DdtY/bhJhkEgM1JblLVN9ah67tAw0fWyroCQwpq
iug+FJv3WGam64hAWFpOm6xkXdSP5XPqnFsDsl5Klqc2TPxywXDL3YaazSwDRlmXxGOmRW9ZEfwE
/9DrgiSsacxJxwofAXUuwN+1Xp/uyrY5dfFLr2WQ4zFOrSFYj3MAe3CWSd3sYza0y9Gw7unC2pOe
R5zDfv3TDelfuKH++dbhYNKkSvl/2TuP7UaObIt+UfaKSJ9TeAIkQVska5KLIqvSe59f/3aW1N0k
CAGr1NM3kDQSA+nC3HvOPsLRpvPVpPD5IMfIdaNI1diHmamZb0qnL5M2emL6Y2Lia5mPlb0+PaCc
/uJ/WwrTOQcGMtAeyZAq/zpQReVRWdTAkdH2qTU1KfVVDu96/Czp+y99SiMRQSBCGosICnQh/zDc
DogeXUqZBnhRu3x5+vccCFL+1DDBcxNTEhy6lENBilMWY5GQKoUdhxUX9V3d6lfm2PysZL4beIJB
XwO4sFYdXTYWlmimxx5eYD4vG/ljkj+R9rpQ0m9qA1CjwNRldhGCOPHi5Ir756/9fyUU1mKNpIWT
5/t1/Fp5Wfc3qL7p//3rqI871YLtS2tNowTJy/JfVJ/+Lw3ujuOQ+gCs79ep/T9nfeNf0zFeUAuQ
GnkX05vy77M+6CjcD5ZpCfp0v4yrv9FWM9TPX92fbTUbwLAUzK02OsTPXx2woMEOJu9fk3drAAwE
IcDwNttbQsfXabYaSSygWMryGIeFtVDVeOen4SL2ip9Vw6ahRS0tnfwlpSyqt2xMunRZOsq3WIA0
09oflgZYfyhfEr+Y2Vl2a5usLbp6I/k4YY+UW9FIlsxmFsQ5x8mfoda+eIH1oxm+abmzrpObjhad
lWASt7tlpvT70RN3TPuYGXH41zb7t25bNOj5Y3MjLRpuo4WhdpxpHMLturVZSN48GEl+eeNzylGa
t9GJt05yhyhpQ6llPbR3ASpRDR9BDEhEewtcJlOf3zS0w43q1ptB6a6q1lyRebToegdf1gByiOUA
+yu5Yi4Uddnes6jt64henNpfxPJyRN8Qxx1AeA30kcMOeUSUX9n3WTCZxZY2UKKIBOqpEJsCaBFP
dSyWFnYt5sFJgrCUxKj14cpIGswOb0H65vvjCqpfNGRr4EvLmrNpkY+7Pu8uJsxxVq86SqR93T2l
aHE4wFEbbGDt6Fes3xxpn3S/BjY3rbHVxsYP2VnpddGQsGXAJxzvBpAmCgxSv9GeDVE+jHGzrSXl
fcB7L3bIISQzFmGRXPeD/1Ll+TYgqyKOaN4DByrG6MrKBge9MmIBayNjc6fKvVa25DwGT+hNtrUn
trmGlNvpO1qfbIpU9UH333DiTpGMdbztDSYweEg0FRYap5OulgBWSn6t7V7o+DUJUEUptDGsau7g
No5aumkGAqOk3foVeLI8RrQGSZCiAohew842DoWQafGe6zB7wtR9/pUFn8h5lCmLJCDy8M3U7usu
3JmVulD9ZuFjYZvMu2DAFq0/bkEuePPYvZd4sAdjXGfjdT+JAlmPrU1CH9kLvwE3+qHg4UahFwGZ
IoPVkw0GuHmm4ItoiBmrzH09WdpGjLMt/a2o/a7ieDOn+j66swYnHIsKZ1Mao/LJr8zbkmOI0aiz
IruXGBJNdGyZn6xV3HUcveCniFsmMvYdDYzfbqvixlPr73b8lOPQawa6NhzUo/HF0n8G8IfMpx5H
H3eKI3b0A5AaZ+Vrw9xV5mOTAg6hE9dOpkAVd6DZ+/AfvGUOeKsZiORA/RXhJjRxFQa4C1vvqsJr
WGs9JY1iVfrV1RA+mjgStZGlCTxUpSK2g/XmzE3ciypBD3FJKICaXugtVg2aJ63IbjUdW+Zkf4zw
QWr4IRPb38rJH4lPMq01DgF80U64UigvdaRG1PgqUwwuUCIWdO1H8GMj7st4smFK/Ji5ai1bzCVE
xcG1xpEBpBfICy6PbSDLJ41JZDCQrrEZz6JH4ZE70VkXIZ+s3QCF6cXkd0ViryzKceK5dRt6V0t6
OEN7I9zHopKzjN1vDd8iG95LMtpa/ZosiV71VmyruGHQgIOXqttVdXxhV8uYXAbb93d5RoAxEFTK
FlnQrrvATZYhnTyBmsEnLM8Xe6WKv+PHW2F/z4boQtWxXuQ+/QHfzNLF2PpXfVTf6TH1SXPcePnT
yF1U6Ru4A29GKK4wJ4VKNNcxi5eQj6KQhv9lbNk723gUA7F2CQ3ny5g+nmQWIzsMevu1CHn5bPp+
FGiUYcJ2fe8hTY851dRcRSY5qemQ1ZXI6wrrh6q/J+BPp3aCkItGo/3BASGzfjroomx0eob83gff
dE7k1JMUhfrAUG0jOuI5Z8vc9m7DHgwOwj+JALCyH5UCPSBzdDjpA6s6v0tU3DqUfXlzDL9ax8gJ
lcwhlrCcDpHPOUmyugMw2lqmWBRnavPdpLtq9o8jc6eOVHE6jg8E8ahbM3vqKbHiI7kJuE8xEsds
kjrGT6Q/X7AtvIgQQhLdxoeGNLIuyMZBfodgsoFH1++dlnpCsu86Jpt5E98rbfmUcjgLwW+lSF/X
tG5vRuSYcasBJSpJB7VnBASuBVagnGqrBA/n33Ro8xB2jrQRu/QCyNtlgeyz7LXLjO5iS6KHTVE1
zbylku4G9m0jolHFzGii4W8kVA9J6QjltbhuUZm6SLcQnepZNheIUCvEqDFlhN4kKrAqLppReSRb
i2owBTvvKqt/2EhbU5DR5G6t7ZD34Ne+9f93gnQ/pDbl2P99o2eD8j9+Td8/Nnv+87/9R1olODKR
d4aCith7Kemn/EUoMdnMAQSj30JkjqCmws7x3/0e+18mVROE7pYk14zTwX/3gOCaHYsG0ZQ4bePV
tX+n38MQn05BhmE5Ku4TVcX2i0Fk2iF+OHf1llmBt0J1Z8ZivFdk9ZiHY3kmneTYIBq9K363iTjj
MIJPrcdKagkpzLHiXpUjuzMrO+NxwXr85To0E0uHZbDN1SeV2sfrUAkQDWwFZQcfwcK31nn0rDSL
gTjbvtmjoPnwmI+cVo9dEP05RGkcHCG/HozmlbSyAgM9uNkigk0te9HFavVnAxXXiPcjOzLI9Ec+
HlBRqMrpJDgJ73g/Du+aD2u/IKxtKt7bZOBoHoSOtkKL5IrV6cuR+DS+DEUuiKMJzBUWASGf716k
sOdH0gsVTH9lSVmiWgpZ5yh6sU0vnqFOF6MLGgytW+cuh5R0SMN9OPMjjl3vxx/BsefjIyzKwk2b
jh9RT+4L8MoIH+Z426a2/JPTdfe1imqO4rGV3xme9jYgFRK02lx1AbnhTD3i6xPmk2APNZF7kSP+
Iut++C4syL7JKCn1arT4hblSgL6cvt6pj3rweFVd1/iUJXgiaR7c81C3MPCWfT4XjXZdI/hQquc+
eLDUb6DB0B45fwQuau/Tg379TGxs+1ikjOnyVO3gwGdFaWOlORY9O1wjASfHHdX1DtHnTG8vXIo+
/9twB9dYuWGqdF1HwVzZIKpGtjmgQMBXEJgB9XH1zHBH3iCuzuDADWyAz+dgMmObWdAg4eq8OlxT
XCS7hs4qkpzTV3VsGEOoGuh9xK8YCT+/qN2o+GPhlzlOHW+eqO06F9m6p2p8ephjL4ghpknApCTx
Bd6s1YlSOVNSo+PAyi80mlEU+8pHKRM6tnr6Hjt2v5ZpVT25+ticmVAP7YncPpUJzgG1MMkKDqcE
3aqcNIwoJ5pZFgM8cNyrrCQ4OTTDb+2YVL+9RPDpm5oEHoFvDJvA53uqoQlMhc/F1l1sAqODDOm6
7OpP39JjF4W4gnORqYFPPHQmli1b/rAOUQPh5zIGfNnU+2Nt69C6OT3SsXfk40jTh/hh/vDteuzt
iOtpKNSNxZNfw5Hiazs9ytHrUaVhCd3C2Xk4h3RFPdCRwVJlFA9G8tiAytLi9zz/fnoY5ClfJivH
stmKUKCdciWs6Yd8uBxuW8aHx54TrVy7AmkMcTeYMFIagd3IHVlr28Lxftp2Zc18UTZUIa1t1uHr
NjGNzPLc669pzsXruh4gfVWx6mwyHOwktKGUWaeOgHZrDVjWGoOOh4EkiVP+jpMvLUKNyAfqznB1
FH+qK4lxZRgQG2zS4Ge1msubkWqtRJhglfSAA1KSqmi8qjxFW9VqABgclH8DcltBQ6iPwwCDtZSr
EM9PT6EtmJvE+2WTETe7Vywt3PY1kxTBJ4q7iXUH3WgemfeN1FnnkcjNtDgdqN2nmXyFFZFMzmpP
A4RV+iYNS19dkv1JL2AojMVYBRzQizzXXvGB0f+iMHLnYvbaB6GE2ODlRMtKjahnz933desuKzqi
K+gCQFkTH6lDT3o3/ogsXdWVq0BcynHj1RUfCZsTFBBW970usfXQp0QjRu5NYnsuNOfEXcQd+XVs
ioYVhWt9OeQwPmaBHhDxoraPDrHIyMywy2RmS80LRrR973geWmNpUOpitIu+osXkFnVxBZ3Euefb
JUuRJZHz3S1BT/jfCNkMfXpuUQYDANwCiVKeZ6G1M1MakioVhZDi26ZWLH9dBLG/ayIDOkWHFEgq
PSUIhbJcKGhueQYd5cyK0dUKxXtV7OY5SYt3jvHehllWIlisabda8C9mVUdGYuFXFLpHyEdJEY+z
1rQ9zosGqremtgCpVcjS8960IdRW2jzWWm/bhPx+JR0uRuG+eanT7m1dfR1Ei2auRNwyj/L0xlV9
7aZxi1dAKQA40w6dT549BzjeHiHfTG7O8JsiKW+6HTISLGn73IKlliLQvDa9FnIUQOIFNsNyqbr9
a4076Top3YeCBuumkyS0R9UoNpFV9ET6NEAx/SBnrUcVk84QlTw4XkgtE7yENQczHc+RdRB/rseD
uWx0pVoC0HeBaFbefdDl5TfYZFMjmXqq6Xs5Rj1k6zS8iQ0f83Bhp3QsRx80RWwH8XxQIuAednnL
cRYWa39RZIqLErMZjQc1a2/0oFPevTAN56FBb7TR0XEmTjC8De7oE8BEGFuuWXwjZnntjY0+r4z4
tTQijp1ofLNGz7ZaW96XtnbbBlq+rDQEW3aAyaewGjQwkdpsSZWKF6ZroXQNKNaN8YhJr0oIalMD
F8BeHi+lS+6YX5j6UmrpJYgvXrfc9W9cg5xKIUB7EEM7LltRPVQ0oxeWVwLLy1pCAfrmSUrqk93g
tpfCUoZLJyKcy9QSd+/rNBg7V6BWphOOnM0tHhFfR4RvevlK+O2Ivt60wb51NUQa1BSeE764WT+s
2jh4d0dI6bTeo7WVKyUVEcjmkazF0nQSvHdtUwcreB/3Bf4DmqL5GF+oQBZ+Gl4t3lUtRuRVZrfF
pAbIePEX0Jgp1A3WN56yseSDRz7c2vZl54eQcULLnJk2JOGyMfIVqFH32vdwFgQKzJQsSu4Uf7j0
5KAsPVMRGzAACEo6zvlKR2JAkPB5xEkdYgMx92VKL9SsMKelyk8l6qjyDfJeyX0crrZ51SRmw16G
vHdR9NUVbo2d2YDpiRwKwHFe3QQpAmvyfrSFL0JS4sJ6ySbM3mgTfV3RREtzWg1RThQiXqN7DJYZ
TjJ0LLKZ2Hnhgt4AKQ55ODTXhRbJO8sTU8IMD8xpQuU2GnsywsgxpfFgZPbS8XKEGqRjv7opJuqx
0d5Ve7g1CvMxJVJoFyrNsxPr94WVi5uKQK432h3DTJqe+1Q0oJdn8JZcRG3uPV8+UXW46EZZ02um
5nbTFoEHptetnolwFQRGj/ZdrLkIaJrWcdbS0d9CGxwc5bF0rQ7NjWWRkSONsl6WlcQTPXRt9dPl
YL1QYffNSvTigqotZdr6XbgB36kZEQRhp0s11YJVERAsUOYSo2PXmDNRAdBMWFV3dT/AtlN0B7Ew
toOhlBrMwkZ9ROOczDtLBKsw0JKHxun2kWkqy7pQhusqGK+HbAjnNm8R2N4gQVhEBLQhS2PReDro
p0ixrhwrQ/5lUPKPU8236LBTkobVg4yH4GlYgSa1Kgqz36mYX9h67qM0C6zxQTOQVIQmckaw2bum
Swww7w4TlOailmkrzDNwSyA828Yb3CF6FdXwntdFfYndL+NvINrsUvU7XpJgpptpgkNEx7iiltfu
BKBukmy4jRUPNEzEHqLvJs40zHGKW0RNu8ZTpwZXOlroxtC89em9zJe+r0HBxaFwQsEDqSt1lM9b
mVr2HMbQpM1dUTybBr39ruxXmUHwJVlnb9G2KsprLL+KAGsn5wNxyVo8OU8CcXvmp0zHn89HwE8/
xTk4jal56sRmpSEaa3prmSQEN+STHz3Xi0t7DMc50p597ynDrAi9PywjvHTt8o/f/xH2pDdm740W
GYLG5/sRJ1jmapsfIQttXhGUaDXGwktNmIH1YhJGaUjcEmKjPTE3Vf/M4/i6TyaxDC8EAF+chJyn
Po8uUA11WU39iXkD+nb5UofJVpjJxemr/LpR/jzMwf61dkdURh7DhINNO4wcLqe7y8b+uQ+tl9ND
Hb0ifWr48g9n0IMrwkVno8BiKC2GNASRKNmHyIkwZGEMOj3UsatS2RXBPBGE9B2+yo3eWGGpk8DT
Zt2FX2LJdjpsh/Ymr8ozN/BrPYTgWDTpVKSYO/9UjX84AAyyrHSrYSi/SnAVe5syjJanr2Z60Q6+
BogfnDZtbKjURQ++BtOA32YaglehJhO0KjRUQGV/7acTazuEDIuLR/8fxzwoUCh6PNrs9op5Wrlr
0fVvWkEAaAOUudcXvquuTl/isXdDww5LbJ9DwPpks/14jDLKqrQSgUrUUW4rz/0e1q+Wq/6TL5rJ
jfqOjU7gy2Gt7QytqR00mwFYE1795QhNnzymlYlCUknDC5VNcI7/zyfJIerHc9VROT2pwycJj9tE
zAKZAkf458uMK9vNjIL4Dl00u56+dk2XLRcWkoL6mkbi1oOk4HbRtvWcM3WEY3eYAjAlE6TNhnV4
Io5aLdbkVMkE4Cdh/Tfvls/hVB2tH6cf5bFvzzCkLdEqUaX9ZaP48EGULp5ovQz59uzkyc7rdqMG
mFS71A1vTbb+Z76/Y9dF98+ZRHDwb4ypgvthuMEvyDdxIkyyozJ13A1lMZiY2DQaQGdKF+qRb50P
zZ58KHQX7MNLi+oaEXMK2DgzV5az0MbdOLwPcp106iytnv3a3KXiofcvcB8W8j2YNHnjPIU4EmLl
3QDJRI7nGuTDr6sQK8D1b9/5Tz/voLSilQ5Cwx7qrJ/RTE8arGtK5j1khHp1LQfE3x9t2iZYqklh
kan28403JB5J3xjp66aIRcnj1XR0zSs9Oleb+tWi+PTV8LlQYTF+rR3TW/V5pD5IPL/JuC6z17tH
CH9ij2K8nsetj1ivEpddaMdbam8jyi8dh1mWRJeGHr95uQqKwhDfhkrQ8AiKEph3HNy3HXKR1LT7
fWOk6fVQ5j0Gjw5nuSVmdtR692FbN895mST737xpXAqNHj6PyUDEmf/zpZiBwQG3pbadRO1Cc3YU
g6ihrAaM1qcH+lLP/jUQaABY/aABJqTBx8+iaojW7kIKzCTJAXkxRiwk4LIzVO5kWgBLOj3clyVq
Gk61qbcxgVMbPRjOS7swqUzOLSpmiBQLn9M+E5yxSdEYM9+dWd4PqAe8Agyn02cS6LPQfB1+iGEV
uXGn6xRojKy/5nRG7o0rxx/Ct6yLuunlxoc0S7hHLlCtN+Fb1ykPZRF2dzpAIEAyo/WedP0epku+
8k061SpNDWCovrfPitTB1JBNzEtliDcQuRIMgr1BWHcilhC85YXtgZQReZ0tPFXNtkruyW0aiFca
FO23eOz8RSbaHySUsJnus3MYuWM323B+FfJZK03r4GbraaF47DLof9UI0wwtR6lp0ceWknMoMW6x
OLdyfpnTud82d9qUUMioazif3yY0372gFkZLxq42cPiWnDYXKoqlkBjQ33+TPgxlHWx2BALSbqgZ
qmmsedW687iP5vwuAJ5AvH1xZvk4di8/DndwLw13sMEaMBygiQEpFzAgvb6pjZUmvDMT5tfVn7sI
1ZAJzNAMk6Xx810shkEBfMOMOYon01rm9brvfor2oe1tUJg/o2Ir9ZvTd1Obnszh3MnayFeJUR29
68GYFoEUdZIU0yzd3fah6YJHapn2qEbXVUJRBXXORThiLfZc+9Zrsh/hpK/p426Hnp92o4/gKCLY
y2/tn6mmkbQFTxQVHByxtvERE1lyPapmQ4WT4Nl80N5gg76VMedtABS3itonF7kxRjPZSLmJWjJe
k1ykF5VVyUtphfXcDBMiJ0b6mmVuuaTIOGhocJmcvhPHJsSPN+Jgh1mIQVd6l7ZNGe97Gc8tY5XF
D4nzVFrzvlmeHuzLpmR60h/u+sE038KQLZ2GwXqtvIvBxI4GqCGlvj09zLGXFz0sbxLHD2g0B8NE
aRZmno20Ch8aZZJ6H47Wsu6xqdTuwkqGM5v0L9uf6aqmA5XEoWvovwoIH7ZaJuqwTJG8S7pz2bTx
XmbRw+kLOjfCNA99GMHBl1NmESM4Ziipu0c3Q9af6d8Z0yf95ZNgIywR9kDGPFyDa6cBmRvSGyLJ
sXt2kSHD4FcTY6ErBFwD9WleTQfIaqv2HekeMcHK1GEW2mA4twPWK4LKCIjfGFFIGd2lo7rsFUW9
nqAOTRnWi1rj9Sp10OidMiSohnsPSpWebNwaOzq9BBeMnn7r+fKxbPpkSZVFzCuL4rMi4TpT8YDa
Ewu5U0yJxx7XQky10sLqVZZ3YIqqB7VQx0c5aYr7cDI4hE2ykSlyLOLwJh2gk12XUFgWGGloBpAE
Br6GrO228LV5BDX5zJR9ZHWgEe5M5zeM0V92gpTNOzeIafvSZV7kyYNF3l4xrlgYT78dxybQTwOp
n18PquFmSCg01VGcbjURVH6cLuPx+1i+C0E+Ipu7RUL/4/SwR6ZQXhJDJdOTTSgvzedRAz9sotFn
iSiaR8JhWly6lHh1gjRJe1l22pnhjnzUn4Y7WGv9uvbcKmE4XT44OvbCeNZ1OxgJLlSw/+XKiH36
fGW+wEmYjQ27NhIwrJ1JdYH6uDXuIaBk1Csj9cwkfOxN0RHTsAyaRB9YBw+wtbPQ6poEHQIIKGjR
QfRuVPnKyc9c2JH5F3EAWC4wAmyAJ5HYx3lkSIK4NSDeIw+E2R42WG8zgNrumTP1V3kQO1AOupwH
UTtpX+hbFJCVhG5jNq+9ZmYFRLjDMTQ4huTYZJlflkW1GOKVYz56U7JH/nT6+R2ZLj8Nf3CZGC2N
2MqhwrUxuz7P3FmwZ04PcextRO/AW08iN92JgyFGiEEi6cds7hJJnMAsD7z+zvaznSkCcm7OrWhf
i9DcUYdWOvkV0BZQxX1+cm7OcT70yWoifnKRV9tEnek3pefPNI60klBmS3wL9RxS1pNWB5sxaS/M
sFrlBDSevvAjrxByGWlT2UOGRM3y8w/JnJSEiumIEerqxpb+pmrjpRlb638wDFszfSopcO2H91ek
DW4XJP1V52rgBnpjXRpJOteq8kx1QB55WzinoyPhOGTxWRxMLKAS0nDoBvhAmZqt64xY2q6xlBt2
XVOqRB+vOWXT7zJ2rP8sWQMESp8Aa2R2xqMSqPVFmyXDmdnu18nwYDXmV+Ftg/mBgd88uAEhDVKO
3nxCajIZnyX695+F8d5q9a6v0rmR+StNf3WAA+VQMXP8tGqRbOL+JsvtTWTUMx+aXWgGOyex16Ly
5i3OgdPP6MjWUWV9g7+MNEz7ImsCaGAYtQ0DNSUvrDGJA5Aqma8ltQ73Z21Zuxgm8ekhj0yU1P6x
HxEPA4HwcAJTewtLQ04OGqEaVXvlAyrm9WhL98yEPDFVDjdDnwY6WNzqMcOQm3Ntg69uddgaVg5l
NSTqKyuWQYJ/KPdXdXfnEuI2drhoSET4B5dKMcQyuL2mfainisyka+0KBU2atXPXfyYPgVo6AV7n
js1HH+OHgQ6mFjVRUh4xl8qxJqFHpz0AKnW5peAZEM+eeYLy6CNkEZpmD/S3h1+2Y1edaOFxzKNw
Y2QbM3girgIPaSE2nQ5t7knNr/gZaviYJ2Cr/AvD2hfdmen7yN6FsgwlAj4uW1iHB3cIr0Vd2bxH
SPMuMlCtk2pTG8OltLE5qXujtZ9K0zrzUU/f7OE3/WHUwzN87eUgvgPudOHeODKal5jl6qhe0KXw
aAz//vsD/2e6QI65vwThH9f6lqsHzphTHVSbZWlsWmJQ/fzalec+lWMrgk5aJUZbSr90BD+vCHpZ
FonBtYGmKI2HPkyzrTsYOKdtkBWDKvMbOVFssKuYT33WvLlxdIdQsQb7BaCRbKXmhzcyy5LAFjye
vgfHpnbdpuPF/pRy2CGaSNKH9mAA5/N4aBeDrHeJ3p85ax7b66gcfjg4sXhIAqs+X75jR7lauSyI
VhqN75Ly2W1YwK7pkzZZyahIIRglGrg9jh9/jCT4XkEMy3bdoFr3puVBROmy5MyPOvaNsVmgmsrW
nO3JwSOxm1AQra1k06E+R1kWVRulf/Crv5Bdf6s4PzYOFmR7agVzHjxsniSDntdi4icHmcSzcu0g
f2mrdhf5w7m37NiEjCOCDYdlG1/7Ge6gaINCOA1+M+eiattrw3uPVHp8UU52N0gGtVtlKkoqlksU
cTMXDdnpl+nYmsBSx+hsSCas1sHWpwm1NC1zYt1DYDuuug6LK1c8t9V1lc+Aa4DUIX1p0C5NbPSn
hz7yieEsoYbMsJzND6vWXZMWXYABbt4U7qL027scq15r/pUk/LeP88hKoPHHAYpNEF5k7J9f5ZQM
8BGQBPfY1uH+1ajKPQ1whJM497rwrs3Oeh0aUZ85vx55i+CHTTZ2ZLxwgQ8WoNoXbCP0qWYLEi90
MGSawz4g9FtI70yR41cn8WAK1mBE8WlQrkUsfbCtavpea7SQ1aePjIdWFdsC2m6hFfHcj5WdCQDM
19ytyLV50b63lrU8/SDPjn+wrwjKuMLpy/i5A8U/Fndx+OC0+RIl6arC/Wu7zZUgBMxW7C26oZfT
wx97wJDk+Fg1ZIq/eHEf14SazNMyEyxAsa89d+i7RKat4mwAidN+LwN1V+OFOz3kkTVP0zE0oQOm
Q4hp6fM7hVepqQw+SCSJWLujpU1YLNxgAnxsaFGnxzpWCNFYirAqCBrZX+rxTqHCLrVBObvdo1vT
s6JdDY03qrc+miargO1MpoLx+7MtwSPI+8GwTse0g8+mV/o6CHUb8FtYX0rxJopiA6YfJ9FZycOx
T8VAJKIaOMRs1rXPd7PqiwZpHGiPIOzmbukvYqIGsltPPfeeTr/58DthsmEyACPoUOX5PFAWtz0L
GAOB2amri1gvkdqhaUqXhb8v6f7Ea7NfEEBYeeu2f/4Hz5F2sjSn0tLkP/k8OnBt2WMzmEZH4wiy
GhSdgT6yqOWMsBU3v+isjdA2p4c9slugfktHx5LMEPQIP48aC7NqKSinAK1BgMJqLYfyzNdw7PnZ
FIp5VzSB5ODg+Q3kdudtz4XlCQRneLxtfOWN2k6cw6McuxZYJVOUuMG7ciiTKo1BRcSpc1AMjTU5
nCvT/Cse9W9Xi8naePiO0PrC9cgOmlLIoXAJAV5CmgqziQzCZBeFFc3uInsiHjqblZpGunGcdy9W
l5SbFjbxjah0+1XxDH0VpuJHgFOa/YltzaqgM+4lKJutgs5uE1Ex3sIrpd0yFqg7Tz/kY/s1y7Sx
VU7bNf57MCHFfukJxNPs15RVq+8phLVOQwZoy5KAvfoKq79q/7DLctaYaNpg0Z3+AUfmYM4bqJVY
yVn2Dsd3o5FizrTIeqUG2QDFaXCd+/WuKMaFTj6HW8er0yMeW3QsXGP2tHfSjxSiKxHEOryvea54
5GWH76ERXTqhummG6LveipfBtWZZRRS2F81bpZifHv/I7uXT8AdziUGIdRd1DJ860Ah+Wt6VH5wz
jn3VoMA/QXXBSYd9/nRzP3+8dSSQR0+AvEzVEc1OXE30xUDgM/smCyHiDZmmEU/jpBszy8sFhosd
XklrBvX/2Uyynaq7xaxRPWS55XjRAqFYEjVMK9cYn9lH6LPc8cw1RzhA4JGDCaMMzTO7k2M3iseD
rZZjG+qcg9nB163WEyprZdEppGwncTUfwXQttUz5efqRHFspcYiy65r2lPg+DoYCYq4ndkqouejm
tv00kviZ3QzjM5U/0lxgEhi0T868B8cqbXioNAPfC6oItpifn9GYFGljJgxqpPsxvPX9ZZtt0mqP
TlVVV0Gm4dxf6ebGQrUiPZ7YmQleFcc0M+xC2P6Q5TXJlQ6uu+yjvkdPh6xeayUw9sYp81kTRD+w
khVvgXBQKcVSgmzQ/PC1l8BhwL+9dSZxVvXovdQTRCH0PLGSSoiVV7e9eO+oHH+q0bCNVaoEd5nr
wUEdvLq/qGTZENypvmlKqZJlBV5b4M140EflxsOrt7AT/AttmEOUkTDKZ4Zn5elFkybP3MELI67I
+1MIfm0MUClhMWgPQ6go71DgbA3SVF5HhIPhZiCu8jbUJy4YRFeN7G/Zx+/INMSVG/jtDumHvxxK
PvM8mYwjAjp9OE+0buf2nhjnee83DyXI9n0FjiLU1BdSeJOtVo1Mh7XMSLfSYF6GeWkvityIFjUG
qOhBU2P7D86aJcOmHViFkuQi8p/gT5iRSvBw1w0Xipp+i0qAWCXw15CgoqqulAtrNMs9aB/7m9np
6gvARzBBMYmuo6/sgnAcH0FOJj8EOJCl3isEaDoEOfnhOMuItAEVuhMCSAGww/JnCdVzG/WRc+mB
6lzItKdT2KN1Gv36QQfAvy0zK3lMwzxAggZzAW+LLeYkDYCUyEYMd0Fsuns7SVKI70GwCoL2W6mo
w4PQArEgnzyck7grl3FdaBhfpb9KMFtj2CrbidVjzDW7QR8PCLKAzl3eyJhfEOryp/DzHwD84LO2
2jj3MotseNBFRC4YjvtsRKW/idFy34raLJ81RB6L0VS/d6MZbZKovo7Jwr00YeQuvUBHC+W6A9Bu
6cp9pBrbum1fjChZ9bVwX/LMTBaR7qdE6pLb7AMPfk0091VUGMJmBKcG31LRE3HcY76on5teszbe
4Fx4WZWvYecBjgncrN04lV/sE3NlBJdBnDq7yBW470qBI6hLzHyGLSuwZr3iKasQ5NqOsmROilw2
yvcoT+DT1j4WnzT21JVNuu1dmA8gcsekfxMRvhFYy2hXlMjOVsLrrXURqXtPK0nZzOtuHiOW+8Mi
b/u2TV393jFxoc0ktqJvtRi1P4RU6PVhl+nJz1PFIjdauQviwVr6VhTtUXQnO92fGnThqDzHqMfX
ZDx4W94HcvFyCWwEMatR5/2PyO+qtaeaIILCxHjnDNrN5cC64JRWjiGMkOF5zfyyVWp8EFgzcbFZ
3bDokuIt6o0BgD7+iaWmZ+jwu9jf5gP5SGrDaaNMmo59ed8vsVvi7C+Tly6kmZj140hcmK6vQMk1
M1x17bLo2qGCl4T+zBrI0Riigk2h8BUlnJV+rcALxeit2crtgJJ/W+RO9GQbHe3wYgzh7klP33Z2
0S4bkdmv+ZDqeJAaeQtnS1kVWW9cOfDpZpUNtjgiBXlntKX3DCXoDxYWghaq+q6oA2VTJybx16J5
Ua0K60JZmNCYNFF8H41MvAT+/1F2XjtyI9u2/SIC9OY1ybSV5a30QqiqJHpvIsivv4N9z94tpRKV
2C8NNCAoRGYwzFpzjtm/F7kzP46NQ1DNPK8SqyIezmCqV5pQt7KjuJgZotjnxDq9VHOm+po3dzvH
rZytjBGyhEtmK/Oz/sXpGI9AlON+yoaOe9o4Xpeapr/ntR76fS/tkQgyslWmAmxXQ21gKzWsLlHq
erdR6tmbpqyjQwjtYDWmEFzYKIgpME3F3VHTMGXQaRNx0oJDxy7UrKX9qLcDodlq94GdnTQDkdfr
MYwBHKoi4oOYxvBbZVbykBdVdhUltCudMLQJ6hHGY01AcMCP3V11pYIhpW7a79huok1qleChtS53
gATlFryZqgTYk5q8UM9WvvdqpRp+ohGmGtj61O49o7LXY+u2OzHqoMraiF7J1CgHBexMRNrwnPyI
1aoPnI4wybBP3BqIWFMT2wDk0df7rn+3+pbKCOBhVgKjKkIWuQiIjTF62jqNCKMbDGfNpzr/MmVx
BA8b75OUadHb5vVQA5IKIycjfHFEXWkSJzG7ZkUgOf0UUefzcyo6gmxUIz4IqVGdTrttYpjfufUO
74Mz35UtxMmMFPSbTqp7K7TwmnWhs/XqzF3ihkhTIATlRqj1S5kZZPk2Thm4YQxBmPSguUmvUhrg
vhUOcJYb57UK8wdWLhWKVf5kV/rRIL7+wUWeRRibAceNdLw3BedpG1QQJx4KF1uVKfP+pdEqIL2K
/ZTmkMvG1sk2QNWh/YTgROsVfFXzhgAR4RtDPG+zEj81dAXAzHFVcuGqmc6Oy4RcOUW1V6RzrIkA
jEr47RoS3pVdhlnuN1Q33xY6/1URytt4Rkjh9t5trFMamxX5COF1WP5l1eI1xmFcr/VOoSvb2HBS
9Um8Tn0KURS65nZpMyLMyB8tLU32aVY95K5W7UOAB0Fjj/1VRgZGWdDeC40DlV1vnWObDTIgtZgN
EpxW7QTkq6L7mA94DSNrTHauUQMbq8pZ/RyiuL2toljfKmUBT2xovM+wm8l1EDXHkTRx8uvc62jT
GV51DTc9fFGiMUTHSU6RzO30oZuRymQ9xN5BJ8Be2MSrUEWBaywmhSbbeG30FoJKQh3NcdlrjDe+
xE8zs7kzy7oZeV9NZMmNukRIQCh4MEdcf0LrAehX3oQaBdUOBFWPVG8CVw4CD/aqVvqUKpgd8TEm
ofLQ2KX33Bo6ffVw4pcdFEJhGiXF3m8dnJpkTbVmByntgQ8QXLHIK5zZhIZw2nuxzPI560z9ZRhg
7ADMS+8b3LsUnrAfG4HnKE9JPL3EXpwQhdNZ15obd9+kKPonXkZDvGdrji+g8MTOJOgrKUZSZ7K9
Pas3dj+7S4uI5VkL5w/byV7rzFq4LVn4VnKs5EIpl3MSQQZOPkVHjMrsSZXz08pHb2do4ra0yA3H
nF8FcSN/lVr7zdNS0dJLxIhY9+YC6S6BxERpU90C+H3ABW/ue2SBvmDP6hK8GXw6bvXOmY6ic58V
+c6rDPk+JfZ9oqUPQuMXlSjocc0pj3NKxqqSJNWmauv+BlkCbt5hPpiiqdeSpvC8oqzeuNRVOg2z
Zmynxz7S7BdvYnXu4DLqbRNt8latt/E0iV1eL8gue3b0+7bQntJuqHCvVukh7fnkhNk99LoLsioy
sDOpcZjuuLR170Ma3Sezl3hBKtzse55WBP7ok2Nd8eNsIC8qbxlOlwd43fqn7Q3ujbAVPXABCkPo
D5Vx8Ms4f49DAeGtgAvAsfojifE+Z5IcWmkX+XPZVq9RMnbFqjMLy9n0nnvwVLcHH2I4x5HAprWb
azjFB3RDCQ1di4PaIazSmw5oH8Bj40GXiRXEGvcv1eq2o8VXE5F7i3hE0MxKbw23u/Wc/t4tKZWu
FAWDdK10BbZy0lzanmjNMFWQ/uLsHPNjB4JfZvlLzJe3j72+8zGNmpABlV6CUIzYpCtT22htjVxj
GkjL1Uo4lAR/HbmLaPsBD8w1KP7+CgJ2+4K/aKeOs7ex0uROFNrOKrUf7OafhVan6zGraE/3Sv8q
lV7BODy6MkB2dpNY0a0+OiSXp5V3Y/Xm8NMIq3faUsnznOTaTZIV16nTDTuyxe8pHiQ3IDd+4rct
XrOiOQ7xcK07U3esHLN7LEcVkEPryvmqVlS7RRbVcjGeTJ350ea+lWvTddcBUykSynYiSSHwKI4E
rM3d3PfmjAgiJQxhJSynd98NC2BwFgCEcUJC24XPaH6/q/lwNMBG0j98Mz2x85Ienk7Th856SZmo
PJG/1HRiUPTVzZFkDbKY7fgD/ylHP0e8xDmAfd8rmmkd1WmzoU527LFwB64SP7ghKjWpz9exFMAk
vKyjndR0/wSBYO7HEkwOZdStujGV646QqENreN9kOuOCCofmQy3RXLeDuG5rSBOWnnB65mQO5G4z
cQUhNR4vEfpswuSzcVzZkDx9Kd1fWpgofpM38YsxhxrxS1yvea/UUOcUFbIWce3V6tshiT7qIZnW
Q9Pe6Y6Ka0Comi8aIN9pNV7LKvrlTBN28ll2K8sCQ5kzdwpSi8ibxsY7qMkz3HSyqbx6HSK3DfjR
WZYU9Wro41ePZBOqbKseSf5KsNGTW8jTWlDmVnno1hyYtcKHtkMSXOy5+5rT2C5TmtdGm+395LrT
jUpGyYTocph9m1i0VaUX6tEox/YqrgZc4nqXPxpGm6HwyjL04mIEvu0RoxqON93U3mOd/i7aylyz
YUZ+oxPHkeoA81CuNbe4oEk8Xe4tKmlEzUhDxnSKFDx2mgf9nE5b6al38wgpo3SmhtNUom1U8i0g
/ydJu1ZS/RpCDaGzCHrcshg2pKb+6ssOMzETLld086COenI7VT3JM2GsrnOoIhtgOZiL21+9YO/v
ys7dk/0END8d2jfuFv0DeziJw0oEsR7/m9pXJH/rWXs9hTXhVw2NjW6M/HKsPqTCrsURJQ84TBNW
UUuD42PJzdCsSP91xt4fpDiaM1e33q6HfaOWITIf5L1uFrIxcb3QUXyMg8ZJy0weCUGAVl41MRe2
4qoomdJGWHfgESJObsqdluIVt73MBHs5j0Ezlbj1GkCQ45Q5gUI3jSfisyV4iq1lusqScN0YCxI3
kh8ZbN7AHMb4BrX7eJ/yTfGPR1E2mnxhqaONBLwif+8w7gQQO5BLeKmNoUhYN6oNn7DTCc2G13bD
7dX95vap+Z1gCRTD7Bo3FGEsjp79keyWPvCIwZhRNV31eqRjh6nweXcEMkh1yhJkgYm7slTnhxG7
dhBbLeXkZBhXhoZvxpwA6ioSUHtWEJUw9qQIDUJOx9ooSDSoGkGwtfcaq318RPCqDrtIBEIfj3ne
XRHwwSVwGJ6QjCebss+nFXADygwGQSAFJ1ER9tu6NNxr02jkVe0QJ9ARifXk5pHDtSgZD62tveAY
CPeuDgfTVsQVprLrUZONX2lDv2s6N6EyAWAysUNrM+pkp9iWctVCZKKpZw2+V/fRbhKpdZNL9dls
CnC7JWlzURpSRIjso14bYk/PRdsYEU6o3LQ+p2aB24YUh0oZxVs308BItlIJInhym9oKX+NChhsl
VnbULQDiCPlY0CUnvE2xrM4H09b6OdCbdxxw5hMAfmAf3M93vcqeChaqWVN4uCtyHShdLEnTM2Ji
6glK6jx4EqWtyLsEEeXKsUT+hPe6fZXUqvZZpu9UORPdN1WxQGafNgHEgA811qogK5UfU9LyCaZE
ImQaIH2KI7s8VO+ErYOQn1xceG3cPHB4Df1CIR6zHfWbQWusV5RfNaFQmUGMpCRAMobuoud9/QpX
1Ak6xwh3eq8Ce17Ix1Ha59oqYpkJFAGUVIrB2+l1lizE58dUhiKIFQqJlky/dV5Y+JPTXAnTEusF
sSqgLxMxEREmpbuwsvS6oCLljv2LF2ufLLjh3rBnhYCLMDpos+fcFo7FPLF7cjz7+K501Ybcjtrd
ZF2tvHIxs15xPGec/sRi+5s+uNJzlgAZAomUdq7RP4waVx1DuK8Fa2ZedBkxnpQ0LG+o3zIxPbHa
9tuZyFPqTWSJqKV978BEWRlK/FiMpvQT6T1qUUMAZFWBr82j18KknjdAY0n8MbKze1nX3kPVh7hS
VCtoyT4HCIsZJW/ILLD45K+m0pJBYYmfpjLdV/E/IeL6i2jDbEsyQ0OVaSwPmSkPsgHn51Ak2HqN
aIjd5mekxVpA0QMvKvCVlh6tR7Vxuf1zMTtwH419Ly3nIIkja0c3+EFNOoq7euZbkhteUvIHOCNq
gdtwk2jDPrxTuvqBtjzTV0m8eSvsBJ5+ZqJagWod9KPkjNu76gpaD4E2JavxD8Osh7uh1LuWTzGu
NjpN38knQobAm2Tsr8NxXrw60XAnmrTfu70lYTB7sP+sMd7VriDML+oeookMlHwy39qOnD9VdAVC
NNKtMs+KNWyUKtkOLCytXngADoDkK1Nq7dyIxD9dK12CAG3NB51nrEIlnMB1odQz9dbZxqXDwlu2
5U5Gln6wx4xkJkNdRW6hgMh2wPHGMt3nc9TemZPMg7g3SMEZ5R4KzD7siDc1Qhd5nPlodWyd2H68
XVTR00BkhFgtaZ/nMHquJwgUGVXebTvpHsHyink3JD1+xkFed7HwwGeX4cqsCwkZuHnIE3vcWxrx
CCmCqyPniGurK+39OGDqsomrZFkfbh1uPQ8KSvFAa0ftkdO6vm5ck+t/6b53HvChXq8IHRu9OzMq
7EMahikRylbGbTQ0NwOdO98LZzZko/yFCIpESLdfTBtuYDlIwuIi/KAdr4GxYaW2NPEL70b0oXXW
/DgQXONTJZDrSW+MreZ6+9Igdr4KY3mbR+bnlBNY1YTEFqol0MlpVj4VKjJwwwnUla73vZ9xH86D
LV865isXKrZ4VgFVbBTdpV9O+JqvKgZZXCJidplcDp2kTbaKE5Emruu/vLqcgpj7HI/ZEV1Ogq4f
AqIjAJH/RbgIXMso+01dGRFn5eoFov9VC1chkEZfr8nTpYrvcW4BnjRsCj38qY1NEZT6nDz1nGru
4rCDVqAPxCznpW86OnEsRKYlTbjj9vbZZYr0o0IogR4m3/MZMw0ZnuTBc2D45TRhu8n6bjGoacU6
Swi+tK229laGmlQ3ajK4VA9FtZ5hCRwQKVf9yu5JEktroniCIrVgXy7wvlWhlTQDyNwp4qrdZqpr
EnUyxFuD+wnWVPvOcOr2oa3juPZTr6weMPt4HCjT8JB6hL6OZQKyn86a6+fZhBhXo4pn07Ziw9Vv
Yqs+EhuVr3pqh9BrpE2R0xzsNeJewkLHsbmixJCDwoZMtpoT17uJMvdbKMldWct6pFZoVqzwNomW
63KwFDYkGAQtJq7HBnN1EDqJu83TaSI4B8KgT+ilrFdZrd7CILd803USMzA53xS94e2SSqnI0M6t
Zgf4yLiaZhdgPl2G+CF282SZRolvEEfdayytnV5hN+qtdF3r/U89EoY/jMlb1bNL6qL7OTjNi+IR
RjjSddx2hKmTu9rM8HoGayd6bhX5lPzqqyTcF1yVV0nGISomazPIVGrVtg0Rrq2WiB7F8w70ZQGL
uxYM/wX4bI3hdp5aYP8tvRa7bqfrIWpfY0MzdtJtl4BTqnZVGX1rC+STGJu+ZQUzRk3d3mf3AskS
xy+4b59durpEnQJkSRKv3upVOhDgl6ibpmvFje6JeFNm0UuUh/d2G+WPYUONsbNh31Iqt7bzbMu7
1NBY6PtxjQcsuQ69GK4PkFf6S6wWQTqS5KCgFE5iWe9ck6N73E+5X40g+tu5+0XP5l2qLH4ktRGe
kFdQsmO2hEo9KIXBl+6C9VTRmb3AoTOPk1OIn2qZh4dxiDhtzrROaDXY7jZKuuRoFbxMNjp72zTg
DDqHHbp3u5BAu9Ac/Cy34wOtKHUlNBsrLpGJ60nWh4I75CpxBgN/GpwoDa0sJQP1OiXsb91nkU3p
12tXudIdpZRvMZCq+7gzxKHJUjjvovRW5CJyZBElc9WezCcVQBv3CS1f4peX/EgDqJyvkMGzEpJk
8QYLGuEBU+4FqpyKYzow5KjnzVUWVbdxS2Bv6BAkq/VUIsN6on41G9hsdUk0XOXdKmFUEemugYMp
XCe90YVYsmLR3Myt0vs9xK0nwj8B7dlhsncVXC7OnLVBQUV7XQwYgiEWeVtJdpyfEphRQrcXczIG
tR09lxP7IKnaE5Ta+Y6K3O2itCcBanhS0JeTtdUctZZ2UDvK6LoOOX9x1iJpIv1ox3beAllv95VJ
3WMs4Ua1oQWTnJrySrWAK1ao1YOmanGuqlQmm5j+mbTkbWNinWgmUd6aPV9hXY8w2HPrI+5N5QDF
n9RFsjmmzsx2/MlvLPoc7NSpQWRpULdkyvLJ1++JcD7B01FbBVW4MUR9P2b2SwZCjDP8RKq2oUy+
N7qZn5cdOnI6UCTbVXiLI616szROCQUsswDFiXLIsk6leYOKKp6H6FrTR4Ut15p3UzdZ1IfGb1lm
2QdjprQTFZSMlKL+sA0UvRELyLqOMzfIk/SbnBp6lIPJLcUrW5/erL3iLZW+05H6mdVmf6+SEjgS
g+RZj1imOP/SOwabrBgvsVusqoLEvJmWCfGYeVb+U7w2No0zD0iJXX0F94s4rGyY1urIrb8sKQZM
iUHiT9hpWzIfxd5ShunJ5uRA2mZp2UHjjlwC9aGgrL0dWqvfV6WaXEMrvEHvBbjOnk1lixLRQ6ZG
AN6tzfH1e0NC6M2gtxOos5Y4voRLMbnjz1pF3B8Fj2PkWO5dGA7w4oEjTq7ZBYmXyaOQCT5DWivM
gQ8lU+7VyLYOaQTmAPkBNZ4oaXkd086pDTtAgTWuIf2awQS+kc7YVLbrPJEub2NUVrpS5ABDqtl3
Fsd4oGfajRnR1CS2NOdS50VUk7sXAhjlWivDfWP22XenaqFJFm103Vj6EMyzEz2rNAlXdgVxE1Li
IsFW0StvzV5Wv+I83IGiBP2taeAQJ8JPXfdnbIslrKJOicsIAaKhVtTIrJQUtL/bWko8RGUo38nL
4LqkxQ1lTy3cZtwqrlNQHNMKCB9xlQS6h/6gxyqxT15/OyK+uW80dX4hMX7keJ2qZYBLdtzUky1v
mli9tXoE5ASPlfPL3FE4i3KzrgOqv2q0Mq0qeaEfVKZrpJTtQZlMcZ32bbdPSq+9qtPxem5tQYyz
njZgP4T8LvumuCbFQGvYdWv30zVDYxePNMIIAzsmsjX2qWPcJ141vDvtVN2rs/JKC4/qI/lxN6Ol
Il8wow9vKpU9rNb2dZmt21wjVM0YoucQUxziWRdnumB5gF0LwtPKeSkIaR7NQX1W27He9hICI/cd
jybpawVvQsJnEreaStJEngCjXAuFpO9pVMZjzCHb5wD9k6+NEgicCX4DE05JUFDEfRoqjtUb6VKl
apLuxS7zOzOtbx0vPlBEu6cAiZdxpAWH8ArlcqZtByJBNmn+T0AM1WZeIkIGSunBhLOMfr1pQ4zU
36U7/3Sq6kelpNTuXP2mtWiPURsejy7tSA72kXEnJ35wMRKVm4rwezFzVaHNcTdw6LnxDE2uS020
G3tSP4a41J90XVCPQbxgebinR6O1/E6dum0XklzL5DDWnhm5D9nsKNQwqBTK1Eqe5BxPEY0Bh3x0
1Bk+SRDaNoLitXIy+ZGPbXbUUKopTI6Q0BdBRiXpqv1bzsasJjSyi9mrtlYZH3J0IcuCAkFzRJ6/
KhrKLrFT880CosGpER0RuoxraLvqjRKi6xC2cxszx4goTJmIXTHm+y4b4RIoir2zFboB80AqeBaZ
uyqj+dSqRXsdxZP76U3dh6OK+yrT4htAfhiUkMMcolx7zAoL50mozEHH3JyR2eQOu0Q+3mqZZq+K
PjJ90nXEbswzezuWpKvSmwtf+7GcH2mTzOupj19Myr+B2tn0sdgLbiOn+4m+h69Flt5uHpPiw02c
I32FaKVj0iCANjThgtrTfJu7/Y9Zze7hcr0mydT7ItSvKqWdP12XM7EiG/dNI4BYU6KZVaa5ccbC
eW4UUkBjjy4+9wHzVu1i6nQ0XTC+Z9UeunW0IpT2J+z5fBfPFL8iO/xI2/yeN2BspGlOO1GOT7nw
SMJ0cgR3fVht6EySmmUVP5yUIk7RGbeuaN14pcVRc0O13eI7kcb8YegjVZPG1HyCa6kfG9ab2cRz
QN5MsvdGJXyJK0t/KU23RUXSj/ezyKedW+kgvq3BosrXXpU6gYiW7OksZfCPWeJM36jMJwDEzkqn
88f+N6tHWlgut9vIaTd6SIiU3bXFL8OgLUY9D7mSE3VpEKXGIDnLsHM3I7U1gkdfhVNcz8ncHEKN
EAOvrGHPprM5PfeNei8yZ77uE9CORjrel9V0a4acnNe5q/Y/WEjV+6SKskPbdsWjqCz3cbK49VHP
GPuDB8A+CWql8V5diUbCRiSxcjxFf6hYiFd9X7nf7Nb9qU1UgvypF0CTk4HvbIEgKspblFpE1AoN
eJit4NGw7UdnJgiG5asFSyhJ7Ry04qpMIjJ+tNGAvpvnpNmWdGTNTrV/kWUZU0iU4yMgXOetsasG
qa4h7wuol1dhOR0LYTB1OlMLfyJRudfTZPzUHHEnE52DMGdHkqgiR9ybwxzty8l6G2NuS0NdM5uH
RF2p0qv2ujNkH42V2oFF5XWv6fWSUqMl3UY11UvSyEXSdiLldjHbQRejzIPt7kSebiJxM5xMoQeg
XhOAtuG85vV3anHNuTrPXiQ4jq/FhWdkjNiDPbyrkNPIDDgZcGSWkpnN+SdZWgT0hiOzRAXm7r8e
5h+l7OmDEXQBeAfF9t/G3ThE5QG+GQ16w7lcJ1KHXO7SGmhsUFzRq3ATFmgYjIy04aUdr38UVnmN
YmQzTpCmyGdsrF/Z3F5SGJ8ReSOzhU5JqgAoq1M/gE7kXNM5NF3Swn7lDrpvQkv/QQoqWVjGdTmA
4rYn5VGO3kMiEHMINNb71hTqwTErmqc5pV12cEzz2vPXr+yM9hiBO0x2Z8HdMSv+FGDmLcjWgSIy
p2P9zrSaIJmtlYfo2NGsDam+RKvXF8he51xTLsYdOCz/2HZPlaa2UksaM/xK+eDSYiXeV33iW/O5
DJYPo76P87eQwFmw4dzCLvwUZ1TwrrWYtRzUpn+z2Ca1oVpvCXLvWFYSYVA6SR++fqXnhzB1IGwa
Nu1T97giYuopzohVgdZmFOr3dlFeeIUXhjilviLTpeo0MYSWlHdZ0x4z7ePrh1g076dfEnnA7uLi
U5GWnGjiDc5ZSkdfy2ep8NUaprP5rsmfNPUC0tPWXw927vOwsZbQ+1EXD/+JCtiNUWeh0CIJzHxo
SBCjtDgTi0H029fjnFuGsKXqGqEURBY5Jw+FGhdbacZrCyN7I3EOKjJbe0p5YY6dHWbxouuAVR1e
3p/flBY7Vo1ohEpeAcqb0D3h9OvejR+/fppzPxGGtf8M89ckaLsYcDbDTHTf6v6HMJpHx6BWE1c7
c9IvoGv+2RROZwRZJYxncTqAc/HnUwmQPwm9SaJsYspW2ewbYkMcdEsAuDxomHtBtzek3unVapiv
8urC+GfnyL/Dn8bOtKaW8msxfKQ/Nd5RKXbCIaGv//z6pZ4dBnITcx8hPN7OP5/SMzjLqqjS/WEy
7yDlrUZn+Bxpn+ZJfuGJzi29DrItG8yhaunOydLbVwVEfQXDFFUwCgkEB1g0ELjXj8hzp+qaXWPz
9cOds32wMf475InvwsvpOJHjx9PNUaA0Wym/Z9GhqrgWOD8s76ZqV2gVJvMC/eXcB/H7sCfbv9aa
JoWzxRqmIml45zDkL6fJrx/u3C+H+QiCAEJ+Hcnon79cC6420WjR+nM2YgnedvlBQ5vt0rP+eqBz
iy/ubryLbOc6GX9/DpS3FQIql6exkOPQtfMr07xgSzj7wv4dQjvBDQEVaU2VZpEfF+3B7OqjHeuf
IefUr5/k7CtjvYXIzH9hfP35JMKj7z/HTPbZenflvWV8V5qPabgETzr3wtwlCQ/zoL5s+X8OU8iK
tCOXxK80V+BKC6oyWffx9aOcHwNQsYaRwzRPo6/JGeipbvDr12D7q0E7mnVyYV8/t97iRYZnYGFB
hHPy52OgUhVWiALTN6TtC5Q8Y4wgTa4QNhAE+/XjnJkAHtxlxMkMB1xnedzf8G4d5XYPERtfTJ29
YNgbFy0LiQHqdGEyn3ko9lxtwSxaZ6DcXJS7tBcZKwIZV7mzqwkh6cKc6gi3nvzCOnBmvv0x2Mni
ivYmpsDAYFTKzAfa2PoeZ051lfXim11k0v/fXyJ2JkxgTD3DOqXwGQqyqglGkI9t+oGqANjVa/Iz
LnjVz3mYlgju/w5z8hUVU5dkvccwmXOlwhpojEOPIzXbdfFOMa9ClWs4NXhv1WjvEhxUfeG4ce6t
LkBZQiB1XMfOyXrUUEmiDEHUwxCyY/1SRUD8EGkK/+vL5FzGSuGwBxtQnpaJ9NuMnFUTeJ3bQunr
+he96440YV/s5FJm2F8TnxXVotaGmRnpDUE1fw6D/6TIREpoXmnOQZio+4gwnqUi9PXT/LOC/nGa
YRyU/6ANwW7SSTjZfBP8npDHwfCO0wbB7yqKKWAbhZ+nN6XnG+QQ6eljaFxC+Py1TJ0Mq588Hg47
1UkZVo11Eu3opKUXPuhzL5B5ADphAeBz6/5zhNZUCBGh1upb0bHgeNYc8XF8/fL+mnA8xO9DnDxE
2Zo9vgKGKMVnKAPK97bxo2kvbE7nXhUtLzLJ8CqDJjh5EH3sG5hxjAKzfKVJrGPdhVvU+Vf17wgn
z4G5MnXVjBE8d1oVaEZiczWEFx7j0iAnK3mWal6S9ph93JlCw85S7x3rArp2+SZO5zKcHZzxNhMZ
CMCfPzk8NIdenMZPXt6q6HiKd6f/YZOYlnygqaRf+/XPf+6Jfh/uZL2bU60oBnf5dKIfljz2yp34
n1l6zLDfhzhZbLSRjV6JeKLOe9Xsa2Hv6MG53pXXbr5+lnOTjMWGtdtWF+TbydFEIntHFk4z0BoO
dffeJxfe1aW//+TXn/K2022Fv7+bpF8a/Cbl+usnOPcxuv936sHkfArcKXM9o7XCCK5xEOZdr+49
aC3y4etRzj7Hb6OcfCq522UVK/LCBG5f5jKmJywvvKqz0+q3IU5+ikiZm6ZNGCKWinZ0K8x/dTLZ
2zil6P310/zNTlzm129jnfws6A1VXF+MhZETKw0c8BYOyE09clV/xpbuJldF8pyEV2P3QPsx0YPp
UgTB2Y/2t3/CyUfrFkNBOiZfUVVcDepOy9Ydqm36/eAzzMVS0719/dDnf0LYV9yNloLOyU9YTqZj
jQ1lziy+nrRf2iWr+rmJuHCC8FRCuHf1k9/PCUsshQ0y1WZ4cJx7fbpJcCuUFz7Y5Yh4utYBVqGE
7DlUrk/XurAZ1f9P68fJUjxUoj1UiybLrjvcr51X3Giqkm2zgU7M16/vr4MyU4YyKRdMtlbwJyeP
F/EBtBmCDhT703MCPQAT7QYr1qquq28lIV1fD3f2OQ2DG5PrWSzrJ+egWS17ko5IJeiWE6VNgX7Y
qOXSSTgkzk73gq+HO/vjUTUHIcN5CMjkn1tI3nteMaLn8lX9HigzLdW1kewtBFRfj3PuI/d+G+fk
w6vyZsndZcvVy5scu268EeGF4/C5ef77ECcfFmmabaiNy67uvHv5L6O6MAPPToTfHmF5lb8dhI2m
lqM18qoqoawwfLit6hOPmSPZICLy69d1bpH4/VlO9kF2j7pSZ8bK4+dIPGTuulPuwuGJvmxIDl2L
YOrrAS/9Psu0/O3hGnIbPPx9cNK9+IfCsRtx7Wsk7Avv8NJvdDK7nXlUncphmG74MYTfy0s5UF+/
N/MU1xxinCu85WSHXxGcZGF96zUAncV3viBULFm5//q1fT0n4N/8+dpCw4pQZTFelO48wiUw5Un5
DnBrpYgLQ339C0HR+nOoxKgTO14WBpdwN0Xz3aEKVOvCRf3vYu+y2v13ktMo+XMUDWumHFVGGckD
nnCl6x1JrOtQS1az7WscZHoTkZtv1njCvnXmhWl4fjkifIpbLSTl00PNlHT2PFTLYrsksdxFIvNJ
S3G6SweB8/Pk33FOXia5qdlohMs8VO5ofEv0J+kWz/yqHIJU29rGpRRkXttfuxf63f8818lrtdMU
5/s/47Gqi2mLM+PCAnv2YssO9d8hTlbYTpf/t08JE54FyIV0B+rXbLWVMI5VHqTlVly4R53/mv8d
8mTFtbMEFpTGW4zzo9shJBYfX39eFx/qZM0d6hCYY84Ig4BKxI3Wh5XqlNgJ8xU+aIRt9qUEsksP
tUyd31ZCzcoyTRsZ0kSDE2pXiM8vTPKzW/y/v9Qp+5U+toOmjhHgytBmu2/Nt8g5tuMPoQfOpXPT
2WUDqxTljqXNe9q9CSXaDzuhsc8N8kr2ciU7TOtRfuGZzr61f4c57dLQSZaqKhhG1J+WV3FISi5M
8LNLw28jnCy1gxOj1rUZwZrmgIvPDoWjn42f5IxeeJazv89vI50sDphFZKhY/D7wLlL5aDc3Xnov
3ZAw61cEH19P8Qu/z6lCwkSSXNUqj1XAnjEQ0U63BDF+Pcb5V2eik6LmYYOC+3NKR0nWaZUgBCX0
Xs36WcoH0Teryv6fswuWzYOT63/GOTlEYMqusrnjWXD6rFpNbIrYCMALIAaMg68f6fxv9O9QJ1+p
g+e3KGeGwlAo1Q34eKyKVxkEFgeHw3jhBZ6f3f8ZDS7gny/QNjLdqbDZ+/+PtOvajRyHsl8kQDm8
KlVw2eXstl+Ett2tnLO+fg97d8cqFlFEuwcDzAAG6ojk5SV5wzlin+wVcPZAo+c7vvS/uUN29xQC
uRorAgkHcQqineEmnpccBLalfQ2CMusGjQ2TPANBMndd/Z6i81d++ZdV0ejbg2GO8tjpmKc0TN7B
se8b3byd9AZMNCDIDc2nZMi9y5DspTFQWoOECdGBPZ03oZOqxSJhNql1jfglkx8u/z7b0L5+n9o7
VpxqYUmOg3B8S6xHs5kR4df8EISK9oTi5ypFV8VlSOZCIV0mo0RMJxxwp0OSllCXMmLbEXrp9EOs
HNLu179BUNunjQtDjshOnSy/zu9V4WoSOWEd5sJ8jUKl9sxQjxqK3AChjm+59UvpOR6A6dRWv09t
GBHF9xL4RGBrJYTWR9xSc/Te2DH64P5prlTldDn6qo6KPoYFTPV11t9OyzUE7f8Ngszl6s6Rx2PV
IUmGu72sOJmFsuvbETJFl0GYlryaMGqnhEHfJn/eXhlu8nL8HA81WBeuwKU2SnYcaRw4jhXTDH9W
MQZQbceYErxZITix5K4F1e7LY+IZAbU7kfwCz0CI99eEqk4B4moial8bN1R+XsZhv4tWk0dtGDSb
gF2cuBmh+yWBVwqt1yDV+DVkj2nU+GICaXuQwpVWALlYJBSy1udHojiD1agd1alyuiQyLD4ZDNcw
QTEwOQvi/OGPy4PlrJxG7Sy9DhCPnTBWyXiSqzdR9VKdkztlQ4D2EcRrIkQqqT2llZkiyCMgepRQ
R8l2Bt1F5V0ehsQ0+D8iOSjZIAWvp7tKQWY5S7QKxpEWP8sG9Z89mguNCPpjyV1pgbVOjI6T+bro
qF4anqCwsanRHwBpumNjPXRkK6KRBB1W3/Fcq+8ik7Pa7XqBXndxgkaXUIpP6MAETxXY1NEsi8pp
MGBcngWG0aB0y4IUKMK/kDqlDRf0w5AqgNGEVvq7KbL7BgrVllShI4e3GRmLuoai69KGeug6NDPh
CjP7c7S1zIemero8GtaD8ASDss0w7Zr/tc0iqHCBET9n9OxNuTMs6DjrVeVoRc+CgWthxqOu5Uyk
JZ+umpjmIHOL4Wo0I7yK9NCv2hwUSeD57HgTyYSycH1C2JlQfFMGAiE8QRP+HG2JitL2wQYxpW3N
yCW9X55Oxg4xyM0SrNCSgqsGNZsQItbDkewQUxLQbZ8c2hz8FfLgd+BADBtN9LQRT8bLoMQnU7GQ
E1BqIsGEDCGdGJfECULmwcPcHptiI76l9eNlHJY5SiKaH8EAjN32x6WvtllgDkMpyCVsYWzQ6ld4
ymI+gADu9TIMa7EgywOBZ2juImFNuTJRlVK1J4wtXQY+B+txCgl95q5P/5otGknxNRDlzsywlpQ8
AlACa1CmZ6l8UU3brHdiu5l5umnMyZNhfBBhFeE1qIMVTPDLmIyQoRPlfC+o+o9Ol68VNeKViDE3
NAqr/gMiJrpaJSO1AtLRBiAwHaDdGj1xXp67ICiDsNVGxFyC7L0LORcupuGvUCmvOMtRNIojbGMR
cqIPgu4YTx28pj3kEPTQEo6wGNPk/4Oz6PejGldjpisY5NR5ldQ5VrnXZs1LE7TycqCY5qjoMtYN
JimK1MI1qSWoPajlnTyJ7gNlRkdluZHzyRllkWP5xOCojQzaNAjLk4oT5X8JlldLlxSJhNZbGKQw
mwck0w9NzvFPDCtEGBiqkqQU5Dw7NURJ3gsgFkTILwEzonEFxid/ytW7y1uYBYNfh0QSaiERRSJ/
Xw1kaoQ0ncHY6IBmGwIDm0T8WWkP/4ZB1m2FEQ3DUrYjMKzAbzrd7obravj7iwXRTDFB9U8iMbTH
G4VBt8wOGHq277vjol/llZ3P998YyQqF8kNxVPWDECZ42IF6Yw53vQTpQdn/DggsSyPlGYhZnU6X
PKqhkk4gnJjMPdpDBgvU5BzzZWxKzNZ/EPR1uoBe3aKFmC00edmLojm95YeBJ9RgAfEuj4bhblCT
pUigPLcgukIHYUFGo+sLEZ/SZbgcazdJzjw7dYfwr3ElidvLaKwqBwspZBgCmPCJLOvp5OXzLIG5
Hv1vafsuqM91vSuCa3RZoAcL91x5ts3lFpwDYfwz6zexcJ3zap9YnmH9AdQRn4fdAioWCGHJwSLs
FaOXj2qtcXw4a9euQaiDdzCbtm/IKNUIlChgsplA70G6BC/PJnssoDQjojXKWVNHJJRa3KSQ21ys
/NoIx5sCCd/LECzzQBkXSPgV1FFodENAbkwofErAUidDmthM0af+VMsH6Dsli6drnKcX68S1UFyH
fhu8CFDQR81bp0bJEKH61gFTpN9b0wbChbbR/e6L3ziN7WwsoXI5u4Wp7S4Pk7lg0EC2oOaC/lu6
C8foukBuFgyzMZ70yamVj7L7+6ATKO2/IMhMr7xs0yihqheASJLDNDxrEWfyWMaAOx5ZKAPHBf00
nnFZn6SUzJ3ZCPtllDswnGh/Xb9skNAfil2ILCK6USjn14AaEzfaCZq5ra6BkfUDTj9HozpHY4L8
DH1+WzrUJVRTRcEofcdLrDjs53qEZTe7qd0o4OGwtNsKivb974bQz3PwWJNnoYER2hwQsDV16gjM
QFjUhUhbOzVovQqk4wXInvy9icHF4l8MCCkv6vYzIFtoLVYLzyc+StpekT0z5YxCJmGWk2lDxGIt
dk1hKLNagrYBsQvNlr3m5V64lyCgbA97ULpfR3ZhfzxEv+IjOIs9gWPe5308ONfXtbHU3m1QngRq
HWDnuVftQq9ObOtevE0zP/frK3RaXJ5OJh4yRv/VjlEhJ1PqwiWtZtRTPLbPHYjxRic+1Le6ZTc3
6g2iIxw8xu0VhvGFR51clt5mUdYAD7Tpx8lFKdleKV39UX8Bpfou2cjb9LbDxF6G/dPBcbKkf6oe
vhLZ1JLW+dzXGXnbG36/AfeMJ9hg69vJDz/F4/gaHhRHfvxphwd0MbnPBnQH3ruPlCs0y9gfqL34
+grKeSV6FpSxhfgJyhHMXewJkAPYirt4h4xQC8qcY/liig6UBzijPzPoP2m7rxQHtS9LxQwUhQTj
5E14Jfngy5d8zdc+JrAnud1VuCsPwRV06R7L3Wf4PnHSUrJM7ycCvwqtkr+vfHYBDyioJNoBmShr
O+a2evcm38Z31o10AxK1l/AwgJ/S1rz28EDoNsBicD1vOHNAVvjMAlYfQc09SgxEY5ZJQHKvO/nG
fIR6pTvf4zBuAlfdjX6B4p5Ha5M8JS/6CzJ0G/UG1GMO6DX9zJN5aprnvSU4AlZXArodoqrEGT3Q
OMjU68lHcePBuAr36QYsEYMzu+CQEq/a7eU5YF8bV9cQarNb6Jnpkg6YqB/J3eZQ3jwWPlrjLUfz
LGT23dyv7mSeaOyfyy819db6WCDXhtX6V1IM/mywajmd/7bYhr0cg2tQK975ygPkO35Vh9qOXJCB
7+Qj3suv8wHci072EzcUR9vpHFcgsQ/Fr0OKcgVZCr2oysLXaKgJ2qh3kZNe6y7I/B+a0g13kxd4
w6Y+CLfGowNr5CwBw/+dzAVlhvqEIsmQyHOFNyWIlb3is3SU+wrRP8+4Lg/yj2Kv7Yxd8PM7uKgO
IbcN0zREeg3QYBtC9wS6XDsIAlyj2AvMJr51A56Rp8QzYXT7Ho+VmON6mCZnWRDgFDWNaAxSuOGQ
IFtMFNgQd8923Q/ZWWwJ4iC4IrrpYdhPzlPohhHnWGM4WmuNSjk81OuBnEsFao9qrAxsMWnKQTin
OsA+wrsVct2gO0Dkhzqok6TT56KGuGfnQwRho2/ijXSl78bbAiSMNi+1x4UjI17toQbMW/IoAm45
4uLrx9vWyR3prTyoHxA7ub9sLee+EmPTdHLBQm+nqVCLlqFRWtEjSGuCV+8wQ6Evg/KGcVMlyQZR
Q96WOF+sUzRqsepSAatoByb+dg+ZvuhR9CZbfhWh34ldqW307fT2eXl8ZJOdOiQgoi3EgCyaIZ0J
oiUh2J6qOMFkau+FeJNLP5TUBlP/0t0b6cdlLMZr7ASMLgYj7HnqkAIsDY8LyPHBfaG7I4QZhDcL
NIXBg1w/cCBZ60ei1XjLQtZKP+tnrZMAOgVB4TTC8JohAWW30bIDoTiqViP1aRSMYS/E4TUkp15z
YTlMQtKCcQnSWZl+A/mil7i1lE3fKokjqLXqcz6PnPf09Msg6pBVCx3y4I45tWW91aGNVeE9r9W1
X4blNtOgVaGLyNFZDmgLwQ4eOOn4Wcw6ajVDJ4n+3j8gmvknom8qROWZNnAoIIG0BWw1M2HfBaNe
xymzZdk0VHARnkW+ALzn1Ekb6woYn4h26yyO4HJTIrA5E3mDyzMpn58mRPMTLRNEXxLmTI0DZI6N
VYewLX2j+cLN++RKPyKncU0HLDlZZoe/oA52Yx426RFknj+2wiPEq94Mlye2R3DoFUWDqiwaENwD
Cwd1phZFIPWCGOJikZj7oBU3Ug4yu4IzXCbKn8A3pC3RpU+9mjUDhNiLBHKjpt6FA8Jbzb1UjJvL
c8q4mCkSXrAqFs7S8O6mUBZZh/RPJKEy/1Bvx318Awata/Mg+uEm8I1N4oXvHETGflgj0qWVIJ4X
U4t0+anX8z68H26hMfUxbsOdcA02Kc4Lk2GZACP6xQriDjiSTzefVIMrrgwAZoGGKlPetHB3eTgM
mzwBoNx50EGXDwoAyPcIt8N0AMUd6mt7nsWxDsQTGMrkZPAgD8sMmOW4uN1thmP3s/cHDzT5b2D+
dS8P6vzSqIBWi0gxE1C0J53OmjUUed0UaCsbM3CJ2aZrfihef8DjnAPEOi4ktC4jwIFeK9zVKKS4
ntNxJJVCSW7BF9eOCucUIgOtIdpqBvr7HOneLLa2OPMaoVgrRygQZAuF+Rq88+kgjRZaNFOAvG0G
dv/hVW73en1XTP7lqWTsYgzwPxTaNVbFFAQNqVc2lR/QM7CSB9DXfgeCsHKRHDt6rE4H0nZaMM4m
5nAw9lH5nH7MEPq4DEHMi/J4GMUXBDVXYqCJaUvq1i0JtLvXVgY6TtVbpu1ScMJRjMvKGunMO3Qi
iC3BZunEIG7IgvemM8BRgeNkow77nKfbyl6d/8alUOZn1CBkryqg1fGuEa6TykszTqsED4K4w9VV
ttbBJqiTQlit3M3VW1LfdNz2D5aXAx2bguJKpJfACXaK0Y3gOwVfM5wQmJAhaL4zRd5uYQ1DQSwH
OViQfiGPdQoxDFCZDFoU+ZSCics4WBNtyUoidCVxMxRMp7DGonwqoQnRwwhlHIkCWZJiVnJf7cMf
ELraNRIoJpFfE51KXd6GTjlUelNx9ixzOg1cJBFM1nU8Ck7HuuSaoEICCTVGOdrQ4ZkyJ4eCwjf2
lIL3L+4RYIlAL8MpCuqYgqRKCQoC7mZyME1I/LyM3U01v17evSx3vkaiTDDrplReBqSdm3kAfXQE
OjconWZeUQX7eo41v8ksqNVpFVH0fLyMzfKya2xqLuWpR+mDhsqESj2ISN/qtSdA4hM6QpdxWB5q
jUPWdLXNqqmtLGGGzfTqj051cvmqSF5Q6yOoHCDWRsBq4VAEa5J0xksxdWYt9BMGZJrRuMmUroUY
qpK7ajz2HCjWuuFZQxgg0eeAHMDpmPTKAiv+gnVTrKfa2OWZK4SWjYWDH3Bm6wVaJ5cnkWX4a0Bq
44UgzGygWYcaZBK2RMec1HNeCszZWw2J8lRaYCRpS0wRnBWgebBVaXH7mBeCPY8AK4TZTdIIUZN2
VgcGWea21nMUjSDsFDvQa7jqtvOt8IT04wMo5uzmt+oHXucP/ugJ6MT6xqVzDU/tN5Dlq8XQgv07
jrYDhNtCiBhcXijmNOoaxDZgGLjZUr6jLepZM0tY+wx6cttqoBcYqukuWKzby0Cs4xjpCwOVWhr+
oZvha6PMelEhchWRChncB7Ru2yKIfy0hdMbSzQfOwJgWuMKjtnEyQIkpCoDXSc+V+JPbUMtyE+vx
UFtqbDLNmsl4xvFNFDzLguT9+NKkt6r6jXN/jUTtpUkTR7OfgTQrj4O+j9EhmS/vl1eHkc+CoRPi
PUNGfP0smS9EMVQMc9Su1MicQV3ahvSx04HUxK5n+VcTxl5YtFshw7MkRecrFDl5FLws/776ArpI
NkGXcCUIGCZ06h4g2HnfNTGqMkiwiVcwyIZCaB2JZAWRSMroZ3NC5IQU6khCfqPJy77PodCEwpMF
chiXJ5a1v8BkCLeLOhcSzT31vG2EEF1LTi0J2sTDXdhB1qbSOe6dtbfWIJSFVGOSJgkp2isDC9y5
ut0kraMOOE8y4SganZPJyvbfxkW53zEWUiMAq7WTdNus+503rtSLnGH9CX/Qj4X1uMi4V0dxDGVs
pdMxLmErHK2H+Q5ySyhttkXBtjbFttsj1eG1L8uT9o3jaw1MvVLmQJ2gUwtgGVpURdgfhsXg+CeW
Da4g/lxdV2NTJaEbNB0TqCHsVGyhIWJ3kADXdI7fZfmpNQ5l62XXlpAjA04RvHUm9CqfAsnP1dzN
uTl4lstdQ1Gn1TiGAdTScFgO8XKnmdClrmOIs0uuFBZPA7QNoRHpGBJCerHuSlk92CLUjsq6um5q
XvKUZzv01RtdqXIpk42n3uU38V3no/XW+5V6IegJP3Vkqm/b9wHAtsYrtWC+OtbzQB09ajCDvzzH
lE+m9VwMEDhWKr+e0a5fRvsygdyHGW3GQXHnINpc3pbMJUC9lAFubUJhTbmbAG9EBPvIEqRPovxZ
y0//9vu0p1EnWdID8vvQL0TqcXy+/PtMd7n6fsqt6GE9tbqJ3++C3p/6zDegj9jl34hjo+rwa5oo
xwL/j3RfBhhj8eP4ZrQ47yTeMCj/oRhLM6ZQdUPAAZ0Q16bgRAnHRTF9PuH7QXs6wsd0wCFFwS44
wXCGzVPp4VqQxG5v/dKq1K6S64pbicc2apWkIgkTMGqOT32xaEGqQW1wFU0alPeYEAfsn4b+udf3
urkj7EzIGFoWL1z052fPjgCEky2ED2XEjSj3NWoQupFMDDObG3tpHloIBycQUvZVaN6EH8g/VTmU
mO3yFbcajotmrqIO+h0ExPAipLME4SIOUGxBHWw6Bn6uBfuli30IF/mXbZ65kogbErI6cM5rlLGg
cQ1FbDMqeiHFaufR77Z8ygQv7Y/p/JBD++syGvm1swn9QtOpDIuWCYWykEHlOh7vwyfUOSCY+DFK
7zJobo3iqhF+XUZkjQ8XSxl9uyKhcKWWEPM6lF2DmBKEy5PgyQqcMbkvB6jAIW/GuTKwRkcSy9Ac
Qs8J+D9PrbQoBGsKTIRChjh+DoZ4l6TP6VR5EnqFajBkQAfVkUXOEctyujr498D0hQjwGQNXKFTR
oBkA1aoInGUoy+LFJFiWuEag3K7WaYZYBXilKR0UXKBQb1XZfSYYd5dXirnJ1zjU9DX1MDVqitgc
eiJACf8glVAHR+Q+2U6QWdO3vfGJ3vXLoH9efrRFrkEpZyyXUHiKSPhq0rfQC3QHpOIi17hZNuou
RZmF7Ohu5wVbFGvbqj0+gjXZCV8ufwRvgqk9WBpNsCgFvgGlZtAlewHhiFlxPDZZpAvjPHvg9MbS
Ii2M7vVAvI5z1NDoKvRadHk3CbzXL3PPgZWekMIpeG5T3towu7KZSOBxriARDcEtZ0YpkQ19WVRr
Q+g0zbajzosyMUqEIGayQiUbZXWnTZQSenzEfOY7LbKDO3f6KPc6ujj9fFe8hJtpX2wmL91BSHBf
b7+xgqiT+cNGpyCXeoodzC3C/Ra2SB7KCA7GKFBTxtjrRx5FOHO3r4CoW24oGxWUoTG1IPuclfuU
xxUiMe0ERT8iEsMSctTUJmwLYzRbkkqA8Pjv+K16aLb1dbNdGsxjvVP2aMqQXpMdr8qN/OyZea5g
6W3YFHli5ICd+5/C8DtsHr0IBfffWqavwVEbLUgmKBlF5DBQn7X4TtS9bNpctgTmGfA1EJpfoRUi
mAHkvRypgzj8ACXyYgO921ZDah2XSeM55ZFmsXfbf4OiTzgUTKl6RlhQpvFhQUVMu6/Lq049Di10
L3l1P8x1QiWw8UdJ5ay5rJbjSVJFGHoXD35umk4zxtDPk92p+CWibeXyZDId4wqNOnkImUyNlmFY
uzJ4oHrxihxysqCX+g4MbrEgXES0hC6EmFsI2OUzea0Nr2Gz1WU7ATPCZQzmKoFE9/8xaAOHYpbV
kigJwqEolfkU6hg6y4svLYGbN8l13ql/3XJIxJ0QVSMUU+fqKvVSxuCzAmKPUjpIVgpIpyJn0Sec
I5RpEiscamRZGiNrEQFnIHVZqdMa0B3ZxX0NzgUOFPuKgFZAQisD4RialmlGPr8GCyayFlP3rPbW
PZJ3diVFd2E2e7OuXcXFca4Eouu0u7x+zBilvoKmjhdwU7eZgapIqNiCjZ/Uuu0CdBcY+9gVfeXz
MhrT8Fdg5O+rsyw1GrEOSfxgjq4H04dC+SJsL0Nw55LaXN0UG3NZkK2s6R+KXh9UJbqq5nBfadqu
TkSnAevBoBreFPBoonjDIya1Gh5K1OZyUQGto/c7M+bYToPFD5uYswWYp+VqGinTlNRQC0WCY8RH
y3jIEL27PIk8AOpAyZIwywwdAKX2Y5rfe53jAJmnydcA6NPEkjIl74kDLJejOqAOsb5TkwlhrI2i
v3akQQwXrMtD4hk6fZ5MojbOuChij+HhafRbPFqm6QUE81Ds3Axow5heasktNM5a8YYqn9pEIgeW
1pJLo5Q7S/CxFK0bTZOTgAay/JjDG5FX4c4dKHVNNWX0mgokwNsVQWJrY2sn5rIRtDe9N93OyD2k
jFzDmhMnwYMxqkzO4pINdnbnWS0u5VF0dQ7Qe4eJDsTHQoD62QMqyo2Eg0Js/BIK5UrMaMhiowLK
Iv6SBbvq9kYf2InoxbEv8boyeWCUTxGzVBEHAVMqZh+T9DO2nKE9zJ8gILNb6HBetlS2F0GkEV1r
GnpqqUs34ghIkFYAG9vYDxTZSdXkxwTZ7H+DoQwzrQUQ6MWA0aAZMqibJWzwmueAsG3hayyULWpC
oSszifkX40ssQOXPmyXdXoJf/zYW2uTiqBATkvXXixu0os/WdddxstbEd5/b29dIKHtTJivWe3Lt
ULTMj8KrPt1EEEOJ89Kuv1MWiWq7/yyAMjcTZRlZAbksR1bm/aQqz6ayeP82Y2S466NK75ZObQGx
1JFnREexs2wQRFwGYTRc4K6G+wyIl1D9diazIgXmUo7kBjr4km9t45vstnyqvGBnLIg6gAA3ue+3
6ctlVOZm/QKla9y7PO1Mi4D2mh8UdtOCUOpWTgZbXu6l6PkyGNPA0YcLWinQRpy9K/NqTEG1gaB0
1twNid9p+wYhwCzgMZcwzW+FQx35atSmlZ4iUiyO8ZXYhdmuQc2fDZHPN6vXcc2eeVSHzIsUCgtA
1Q5WBERsKRNZjKgxRkKyukQ3VmTulu5xqpNdbNyBbjFbHgrDvO3z77xlDUnHawXBP9Q9U/tMbMy+
lwldVdOpvhK+Q9LOMyuetgzrgrNGoXZY1dRggelwKuMsvk6D8iEeJc7NmmWGf/pnIWtP6sgo14dJ
Ddqc3OlHiM8HKOl6E+ZDMJf+VDtSzWurZF0z1miUB8Q7QVfQ2YTXsgzHBDlv6CEvW6GKITxpVzI2
GygYLps+WQnaI64hqZUSjKVqBHKZn4Rrqd604LaxhvYbB8gahFqovIXEZDcj7Zdm0tWSzIdGrXZQ
iHwLkILnDIhpFKTj+f9WjDJ4OCowK5Ebopz+LtS3SeD4XObNbD0YahPHGdSp5x4AkOi2DXWXReiB
Me9MNJku1sHoPbV8DGNbannKp0xbVOCjJDww4auokbU61OT1FLPYZr+X7JAKv9TwSckXB1UgVlC6
lw2D7TlAbwMmHRTHocXv9HApgwiyvi2Bm/Xd0r+gbQSXmQmSzGitLLTNPH2IYfZgBAoHmWmSOnQz
kKxAyTpNzzpHfSUYJrxkpb3n087qWlvpvlE5ZKwwKIuMBLlDRwYwZquyVfTDF4MtKZzsB3MgfxQy
RA39JWcBAQnEonWKup2S1Fk3GzDZ2gJ6aC4vFOtQQZOMgaJhCEbD6k/XKWwh1We1yAOWhSvJT1L7
OxnvlGSHDul/Q6IffMmcJ3pSIkG2BIpdtLscOFplR7rf6d/wGODkgOWhqYuM7HRQVannVh6YUN0N
qk0qRg/tYLld29uxGH0ntYOqfpBaIE+loBr5FGtsmzhXBr10qnarqrdCv2mHlybc6qHb4j7VXYnR
498v2RqRGp1qKJWxjECUqtlp2l1d1xszfhvr/YhX1mUslhGicRXRNuxjwul+OrpURVtavUgY3fBQ
LvYYfOQ1xyWyLHANIZ9C1EGH9gto+Tpi+ENIHAUUHZn8MiYHqeccx2QpqNOKUCGB30sE+5t4lgCQ
xj5SEBlC56PfD69Rsit0v5B5jzfGGYKCcQtCX0iNEzrl0wEl3dRkg0UqGOW9NCR2PfBugoxVQUEh
qTomTftniVFzjGdtJkRShfI7lvyhelaG7V8vPHpiDNyhJUicnr1A80waU2Mh8el2D+onu+y2kXB/
GYNxJJ1gUCuPRt4kbAlGOqjv3ZBeQXnU6c3gAWQuO1w97TI0OKcD446EMlkiq4QmCVzXqb0TWQKp
7sCxJKTFbWyAv9ntGmk7DlehZGu5N/BaIhnWjS4FSdfRwQc1S5r7SFFyq9M1HBV4JTnK4AgovpyE
m3j2jJGzkVjmvYYidrl6z8Vlm425AqgMOgULCo7byc/y3wpqTb+xbshHYjySCvOgnIKMjFbUiuR1
JYZo/F50yWlKSCeicne6kUWSMpEgcZaN3KoVUkRB72AN3DAozgEj0pmWZiSPEAfXsbWk0QpsSRvA
jRq8qKXhTJX5IueI6k3o9AyCdKclvKcscylX4JS51qaUN1GB+S2a0ZaNZ6Pdy+Z1UnghL+/A3Bgr
JMqDNI3ZLmkCpKU3joOE/LKxHMexxkbJbCFG+MRSWs5mZFmPjjp1wIIn/6zZJY1HK8pEAUQQC04R
dQi7W61razeIhAYaWkXPCYqyZpMQFajYzJDdoWuFwT0jLUqDV7MQ9te6kthlsanj1ol13Q51TlMD
a3BrMGrp2iEosnjEhAbgtxULx5BdtbPcnle9y8oxo0oG0rgGSI5Jv9fpHuxMlFqbIwx0IawxVrCV
rFyyQTA87+JZkQ9lKPe2WeaPZY+S6KUE/dkwWxO2rPrcI+K+bYo+s7soOaa59vc0/+jJFvFhYGID
Vx99LRLTcdYEUvM1QW9kUwja7Mg6qs6EaH6/7CHYi/uFRN3+pamI+okggfkN4k0PRpK4eRW6Sb/Y
VrtwrnusA5ewX8igskMakq4FL4plGiSV3GFNFD6Z8cc4W7wjl/VwQwLVIAxp+O9Zq08UR12OUqUS
ttM58pxvhGzxBfF31izbTv2VgY9CQxANj/BDFkqczcmcT5TVo+XMwlFCV8wFgoiEcR6AnKeve7dE
xs4NgxrlSkrSQbRhKlwxqif7G4sIMHJGi9C0pmxZCAbDaAQD7HmiG2ronbanBC0lu5inv8sYHepp
QHBHCszOFYNUFUyosQ72OcOMc3chR1ccjbkntcVbDm6923GuK86MsgogyVTKumiBjk6i6zxDNFXP
qQiOSj211Q3UzlvHcIQnGRxnG+NueeKVF7D6+E8A5VPXYE2jFGQqADvfvIt2pS2B8sty0Eh9Hd2k
zt7gnVes0OsJIrWAudZFozYucHe9vXyIz2nodPa8w1Bdy8ueFafbjDtecSfr5X+CSl1DpDkahXHG
OOt8M3qPws9Scl9DJ3N4zQSMU/IEiNySV/cddYjnaSQrWCw3YXVQkQuVUMiX26YEQjGB83jgziY5
Y1ZwBZSoAxKHcorYLm+mK/Mz8nW392VfPt78Nm/El+Xz8gbkTiXZOGvIMmvlwZgKJ3jKdtVRN7zM
ln1dtANn5nTEMScTkuvIOWi4F9OE0ZUgmmUcAyrVriKYYh49JBASrgrELv2JR0LD8Nh4H4EBEmQw
onlW9CzI5mj1UVM4C+RgwBN3i5vAw+XJY7yRUDOKSgpTs9Rz3oLamJpUrofCyYwYujl+qj1HPPFH
Hga1pcehrc02AIaO6jvhWcQBF3GGwXiwYBgaGqaxNOccCK3Yz3PWd4WTS0f0ItmBJBBFukl3A9kd
TXspSo6hM+5KkOzV4BpRHA62AmpbJfIsaUuLtRGrz7x4UnGRQR24lnGrGlkmh/craCxU0M/g/06t
OwMFH+S7AGQc83t0IGWO+apdgYjPQeG7p9rNxnqWnutj4PAqRpnm94VMUxjEQ1SiMKqGbaD4b8xf
Iy6bHuNIwyT+Nzb6dJHRfYmrNhDkvXqnQj/FVh35VnV1O3fxWvIIDY6xxxxzbtXMY20NTJnknLdz
nMSY1NoLci+5Fe7NQ3EFESxpb20eJLBz816DLAvFTlbQFINz9CxSUA+62hUzhlpLoNl5HM1Nabyo
+i6M70MdzxX9GzEp1LbrMvjTkQ1TVMorNrEiiC0BnGOUbo5eZLzGOS/dz9oFaxDqBhtValMFAUCW
4iint03ko5NW4FWGMKgolZOxUHtAyuc6SVrAdG58bx1nnJhZ406lvdhtYqeH3i22077aCh6IKT3r
t/kuuN+g2ADnlQbpD1wv0d5CHWx6Gw8IjMWYz3xTFNcRcorZwLMSRg0zZDFIFhgRJbQp00TGHai/
ErmCturoNLv6OtpNB82wg1ftXrbRO/cQu9oufl1ew4d+qz9dPgsYu+IUnNoV6oAqZqE2cqe9Qeb+
RR1t7aaYbekt/RHh+b7NHJgSB/PcvZ1iUrevqZLlcqmAOTrKNtyCsrdwwk37Cjazg7xV7kB3NG+0
XX4lFY7F4Wg5d3DAxlNPljHnSL5QERqxDRs1FFBuhKCUU9UeqEmcy8M7P/rAWAmRQwQ6wVt3Ftda
NDPPkGrJUb7lQXjLLjM/7kYOyPkmRNoDMQKUaxOhQp3a6Uh3l6XaKJkzyG5U7gvVC4WPFNHIy2P5
E8U+DSsBh7Bry9gAkqVQ5qEFoqqE+pKhEsJV/OgAXvSd7hRXo9+iR6IAvVKETomycIbEtXahY3p/
zfJ9+gGUrShd0mrIMWROFD+phYYeIt5pK5+fSKcQxGRWd0ljmpsC+h2Z09WudHwruk3nCrZxBJGi
ndmiXX4s9y8/BQuHU76p3bGyQf3a+9qnftNfJQJnyhkGCpI4FaSHJsoKEMs+/RptQXNP0GHG42HB
nUaCLMmWs6hkzs4WdQVBeXB9UoNMUefMqSy7Ku3iR20nbvzrpT2ARogs7J26RxfAcXgWD8u78DtU
HdXnXeGZs776CMq/K6jpnUsdH5EpT5no68NWBPUJGEYtXhU2y8Gup9SkGtDyQOi0RQHUvEHHfeu1
v4yryM2Ovd8erOvX+jP99SLb6UPlmrxLB2c1aXeD2gwSlQF0aVefTWHLLZj+0qeN+aP8nHfqfZd6
5v3l5WU8p8GHB4pBsIIiXKnSWZZYliNTCocMrz8tc0WIix2UUMo2iJRI4ByYZhudwrmnmtrHiL4g
1OSCMMUsUkdq5OsZIhbeOIXfcFhwIEh6S+AUR/SPWgOp6qw47zIEZsrQmcSfcvFqjK5ePXAGfx4H
Rw+TRHJAqA48ZyZa0AUdGl2ZOWO+gXucvfa6uJqP3eyltzrnZchwwugdgAuWSfDwLPaE3h8pLiF/
7RT9RrOulMmvpqM1PHKGxDhQyDuApKBxcp11M3YC+jw0HVPX7tE64NYb9RVcr75sZ0/m9efsNzZn
XKwNc4JIef2hFHU1LHMEJuz8fvpRwmi9RHJwVQcLerONXNVW4OtvZh/J4ydU418e8fm9GawcElj8
/oe9L2uyFDe3/SuOfqcPIAHixLEjLtMec57zhcjMygQxCYSEgF9/125321VZdbqufV/90BEu50Bu
ENL3rW8NSOFwbZgVfbsFDjlGHLPj1/Fky6jLD7b40oZ10gfH1spUf92ZnxwyP3plTrstGhPA0z7m
h99eUfTtJNjMoGPAJ/5gkHR9YGs8jCRSYOc+W2f+TZ2Q3Z9/zB/sDd9c9NNdFnycGpwCNTIfmtQf
nyTsfP6NK7jQ5rDAI8ASPl3BlwbCCRnUcIypNk6htoZu/v+u8Ol4DovBqvTpCozfl+Lc/ynf9/ta
ETJloMeYaCGM5bt3zBEgrpIm7GLWNLe9lPchlMp+n29yuxsjz6pxZoTpn3+o799rXDO00eeDP4fA
tU/nI3cWojuXgyThAMj2XprFbFaVJ9Y6ZX9+pR9+uq+u9OkQzMNJrSTElVrXTUj1AAeBOLDQuj2E
9j2zfhZA+f1O8vUH+y77DPZEvsw13KJddDJLeTXIMnXkTyhAP8DmTlehQC/AjISE/tOaQGGhB6Lx
ocoR+U0mo8F5ZTLZP7iQRdvBVQep7c94Ld9vGd9e8/SufVXDDYrbStq4pmJ3ggIXQa3Gg9TIR9SM
uUrn4Cd9xI8uSE/NGhpt2Oz85vf71QWd1um7UGBd5kJF+ZR6RUKnY9lUCZPPfl9momnjP18sP3h6
BNyME33L8eGs9ulttnOz2nSEU/HAFx2HdGRRa6GmkFPwkwPgR1cKUPTjv1PqzWd/gKH2Aa35mAbW
dPoYJdlwKZpodYOfLP/vd0C4HPzzOp+dAQgZrcoigOELnmcOoqP0NPzkOf3go4BdgA9xiuD7nmXQ
uQTzzc7gORF/S3iPUbzcTab/ybP5wZYBgADZe94p5Yt8Ruy0a9fMQjxePI+PQ7WZYIoBwkSTb//l
JfD1ZT5XUWKZ87A9gWdFnUekQvR5HtXeTy7yk8/yGaFz+mqsmgJAWTVuO/+ZEHYio6MT+zfuGYrf
01QdkDd6sG/fWRv2X7RqWmDELIQtYOQEfVIoL+q66z+/az/akXC0IzwTVuJwhfgNBPnqZW3KcKRE
BaigarbnvETKQAEUcIT/MJdf1tC9L1skDHf9ZSt/hnb8YKMAhoTwN7xG8E35jO40hplCaFy7mh96
nTr+c1kI6H4+lJVSueGl85ND//vGyvvmgp+2idXulQUoC5V2h5iIsEr7Yd7I0kugjCuiUKifvMTf
v2Hw53cwgaU0QF7FZ55kHpBSIaAMNxf8NIA6wUAgOU3+/BF+v1Ocdj4YSQK0+c1t+du1QprSyaU7
N8jBro9jKC9cHez+jUv4J2D/Ny7wZ7oiq31LBxbaJs/NL4meMEcOf1Jn/uhWgQz5j0t86u3HBTN6
WZgmHvJ660jozqz8HLaVP3mBf3SZ0wApRB4E9u/P4+nWrRBIqfomnkMVNZh+m+XGm9Lfbtd/vc3/
XbyLy7/jBePf/gf/fhM9IjeLUn3659/O+JsUo/hQ/3P6sX9827c/9LeL/r37y2Xz8vY+fv6+b34M
v/33qycv6uWbf6QIblbLlX6Xy/X7qBv12yXwd56+8//1i395/+233C79+19/efnS8i7hIyz93hRe
kb9/bfflr7+g7UCjdcLO/+vrq/z+HecvLX56103v8q1Zvrz/+CffX0b1118s+iv4LmjwYcWLMgh8
MDwp8/77l06JD3hTkb2HFtJHZdgJqcq//uJ5v2KzOgWxY/IPRt4pb2gU+vcvMRzJ8F5CYAHI6nb4
yx9/4jcP7J8P8C+dbi8F79T411/g1Iu35p9AEBxr8DfQ05t7GgXCufLTDuyKrph7ssKhI9jaipf7
uYB7Rg0aSmd1x3p248oKD+1gQKfkUdtjJt89WAu9bvt2JylLRdVltoyNbUdsUmAso1P0L8lwJoaD
dMyZ6+xp16ZLfj3xlKvrMti0jjmaQWyEgIFfXV8vtRuJfEmVA9uXfMS0i8Cgm1AcA35KlL6Dh9EY
rdxLLG/MTGhfBa24mO11jMqVnknPwR/aRKGZdpo1e+pVGzawDUUSKuVj2lMSlfTIqzybivasxkiS
TWcuEsqD4YxJHo2jTNxp2RYuTK2KREp4ASBMzQ9N4pXdZuLV1ufhzh1I6g35Ts0YO5QwNAmDNloD
msjRHCy9JlN1ShHNRgK7xVN1zZutsK9sA1DJRniIsi7YSZJk5fEMB3Il95P/ZuV0E1jrBmG0sfJf
DIeuvYSJ3ZLmQwFOybPDoJYC64nfy3mI+mI+1FQ8jS3zUgxxp2iejboKJnDtfSDCEYrSAhRhEi2i
zVwK+ayVzVOJKS99nCFG0nI5qzOvvwzzC9Krc/CWQ2vYdtST26UpSh47/ggqS7nWfGdVlzN7KMsu
C21xR6YpYXR9XAKQ0XTaay9lVF7PE48XiQQYkZsDbknGppzHtYWiONQ0hvMetYenfsUTWsGb681y
y5EJMXGQZgeWdSS8WuomodLeTDVLjAcpznAM+RK5xjmr/diZ3Ot6ZLGzbHCWvdLOju3yul3ukVuo
7aNlNkaOGek17kCbAFWMivpBLwAqche5UTQq+mRaHWC7XdKGQBdXiH6h5fSnVNC7ukfkJn9jbImg
jDWWs1MhDk0W4r4sSaHddBxpStXWHfrI8OdxZtcrBxRhibuuupphMLNsOQG1al4eIS2JvEImLXbc
Dq6lnVtf+4s5w3Qndkf93Ks6yq0q0QD9cme+stonFQQJbZzE0D4r10vbuWM1FAb1eAZt/j2t6s3q
nP6rtq3TRL7z1JisCptsUMAuUUxUGzt4E0QmFAmleKiU51FrkNvltUlvJ3N/RXwrdr3iqp75gbjD
FZKJNgTOj8H45K24HecLSxu8tqNfgWqXuDCCbrlMc5b58MGjfQU+J9ktk7JiWXUbl2fjeOvmhzU/
0hop4eBbLDed/yDLKTEXRCfIsyVxbiXMvLtqr1eWdqyPnMaNHX1N/bNuuikxnTcqbdxs8a79MZHh
u3Vail4WtjbixnfO6MWdPQH+JmeDVPuJ610wZ46zKywvYjoJexNZ/Yu3bEOYdoTiMgdJedV2TOWx
CsWxnM+Mh/iqYmPyPLE10hJHDJrkeb8+ztXOzCffsSPW7sAQc4WI8wo0y9rq7xtYQHk8medbOYMT
1CYhQ6Sc9dTRh1DDO176yWwlbvnQr2tSmqfAgb+GSBnUZDndrXTNuiGPLS7v3LGOCuBVBYh9U9cB
/23GdPURsCG7PTX3COHazS2LVRnELn4taUkUDuglaycKMRlmcuMLDFbdTOQHNVy1IER21a6mu6q4
GlAqY1fD+0HGrWJFJGS+bcxDRyGsGOpUwodsauTON3Pqid9Zaf85+v9+9J/qpf/96D/jXxqhSv7S
fX/0n37y96Pf/RUIqguZFT05+jvgAPzj6Ce/nmpAfMlBjjHSFkOgjV+d/SfIEyzuE2kTtM2vz34c
+ASzLkhpMF0M6b9y9qOO+O7sB/XnlEp9OvlPFem3FbVQfAAUZGG/gNTIqYch5ks4Qexkzhkvr30d
vunSPMvymqgtLR6sCrZ9Zete4YzeNL2fYs+KhgnwDiXbTjb7vOgPsM8FDyt3vUj00A7wcGMWkg5d
8eDDxEdSd1uF8I3E4V4/k+Ba5Cv8dIf51sMeLkSzVdo7LzRNVrXEVb5xJNmPMKqOZtZvVIlhvz8l
tV/50FPyY63cIWq4lYowdsNcpmgB+dZyLITWsWlfu+2F47U4mfK46fUeduA7224vhnbfGB95mgd3
OA/wcjV4Y9CxrIBuGgVu3iOikKsB9WOYLArWVyXkUZT7rzN0qWHv7cd5zEbLvlsLw6OFLfeS1YkM
Nitb4ylM6dxBL3FlFSobaP8wz2rnExDi7XHPRq0jtxx3SK9JKGszrIC9wLYD+RR+qHTO/BmpbYQH
mWPsg92HW4+32cK82A2aQ92Vm6aukn5ensMBJjSeOqqhuMTfT6OhWQHCcviQbXqMCfo9J0+5F8+I
7uNZXxxyG5KAHBtlETlDk7l56jf3RXUOxyoFFqRVXcA3Fz4+STePkXvyzycSCN6tmc68Dq6XQyS9
98YOXoJCk7hrnxqUMS1i0sS4RHPrZ6VXXxGgFxFZnYugviin+7KqsnyCYWa3LcOdE5x50oDxs2zA
Uol7d7606UW7QCg4wE//nrgSw0CwiHkiyXEQt62mewp+znJGiyuzbIpmL61YOFdLf93KZ+p+CYYN
VjBbtqCFj4tOakW3a/3sVyghJUmXnkQSRCYFng+/wD0vYGAIZwdsruhTYQNfOQR5wXca0RI5oiSt
PDVVcQZ54Ude7pQvE3Li2dbXA/X3Xc+TLmf7ohzgT9gOSQCxpvThQ7oMm5Pksa1lNlR1XPH2sucm
LdzyEFTjo8/H85Y7j31+u+Y863B2+Y0qo37GPc/XHawqEX5Cbv2WZbpYNr3OR6R+Dns7x5k8exta
NrFr0bTmw00TYlANEd9xmVA8SgV5juskcjgsTiJqc9fjrwQx4EXQG6CIXbQ49oDVqx5CrlUES+Qr
GPJ1XV3i/MTpNgo77jzTJ30bxhZ7aoF4c/DvQdZHVEmXwlNpX4ly185IWZ09RBtBh5CjDvBxKFmw
3MO0rYpoMLyGMkd4vXe+TAIQy3VpTigLOdZD4pdWRiznrIMSJQKzfhmh17CEc+2N4TEfrqCy+hBG
Plls+UL8eJphgBSkakVxbtlOnvJg37tYvbozXxg3JHHzs3nKkC8QrevMztkknFSWZ1LOO7KKqKnE
F0X621Gws6a8coY5FgW/7ShSC+u8jWarTeel3yOW6WJGRA/8/TILAxLwkTYrVk4B/wAlWGILuHVR
Nx7L8aW2WrwYZ9wsca3KTDpFMimQlFHq1djyhok1KJawMCa6Hu3RcyOOki9dGu8cgqujrpdjM/ZT
n8w5uihnWbYtQwPjPtbUib22rKPF6i5LhPsp3tXRKW1EeDsSWFvdrdf98AIjioncDFh1JzNFP/Gs
DdyabKbjOtzYwyYsrqppy8MthLdw9z53hi4yvYHIGLIOEVXemDh4BjWR0ajnRNp2vKhLV24Cd784
b2ubn0/zSz760QwWLety5NJNcWPrSFpN6tjoMIL5Cnclby/rUwBvV8a92q5TkwrszROkHKd+xMht
g5qQzLfWeoCwOqILSn9Pb4qJxqF79HWxDwCRojcIqB+ViOaSMBbsWVog8tznGuXLjrVnyylXkMst
MP19T4anFXKYeqZtxGuu08FQ+xBMM4s7/9iNQYq8DNRvZd//FiKgfftmAnUF/J4x0YW7h4QHgtdY
u9ZmtSO/bDcB3OpJnlHUbvNYn1mnraPYGTtAJs99OJiLbobzB+/cTblW13ZjHxdnuag69VzPkNmL
+cpFq7pabLs2berD3ds41fm07kO27rwCtroqgJ9pczc3TooMmahTdEjlCgr29OFO1sVM3fvW8+HD
JZ+YBQuEAfshggcYYoKgBScJG3ceLFQGf6O7rPaLiOVTMpO9U8DLstnk/pbhjpIp8sceR8cHk0mT
35siEd6Zy95qH45GN+6SqDkp3Slep4vW8nHCOfifBZaLv3U62KuO51Vl74ymO227Oy353qG+joXe
lm1S9m5cWF2k5YxjmkYBEdmIDsq3jzYaIrfpX9qiTw1aIZToMypz9vEflGn5J8p00nb9Sakp5Mvy
fZV5+qF/VJk+BaoMoiQYbTBZASD0B8BEfkUyXMCgH4a9DETKDAXeH1Vm8CtEQdCAIzyOAZs6yRT/
QJiCX+FDDiQXIPm/jjB9D0QixBjzdNS7+ANR8X5bY9rDOun8lJbTaLRgq8A56FuRWqafiNiQ6/dN
NQsjlAAczRPdJQRHAl8+zTS+Qvj5YJFQFRV6d0qhkXH6d9uil2Wtj8hTPVRqcCNDykuEmtC0HMO7
Oe8emjy/0VNzR3iRaq3vNKGXueV4KDico9cE8NMUdiRnbmVuO96YWW2CmVwGVntkXeBh018zJTuA
OQO2esvwj0affMELC5+Vm1td8+dmqECQE9juygLIEBudq6nBWQFP/rRaCmxqmIuWmrdRJXCxtacI
KqRkv/QgfWvOz/oFewaKAIC4drd36ZApZ4W/7QTQAVmwfTS72s8GS56NOrg3gf28zDpGHgAqQYXs
MUfdr9WKEqBQZ8PMnKwDUpb2TXiN3RI2fOCwB4UHo3Oc9rFn+Zc1QjxYPah9rfuDbFsnNniCKSWI
F+SuVvEY8u7ZCuX9TFFyujWCgsQp1MmB/XyUeyaiM3IW1NzfrMKbkhxsDgTFk7Szgt04I141D+3H
xuI+jD7MwZXNueqa41QEh5kh2Bqu05idnTyg+6nWp7r3uayc86nz5pQ3QZV5fD6BhH2fTRRY0ajZ
g5Hdjc31bVHKOa41Kg9wMPvMDpdD1WFoQAOgE1ZXoFJR6oiWSCQlF1cWa+bErZtznD+YWcB6Omj0
rmgbFvsL4JN8clEXaux0pQq/DPnwQDW6cOFUx0UvKuuo9LfS8W5Dgi4iJwfFELlA6vEdOvQqkU4w
Jo2urKyzBKp2jKE9PDLMF/T9OkHDaHneJWsMjSEbfh2Z8KK5L++GcoULLqtxXtH+lpUIV7Hz0D34
vjiTxic3ijlz2nlNygo87dV9n2r7wYFJn6Jq3xSgDbr+5KWr1YgoEOZOGtA+Vtg+7HsnAlrLUfs0
chmSaQJiNRnHgqbFilfH+bL6935ldhbrMzSBXow3bueGetjM5hnujSimF/yK0mUohkSQdiNu6Rj2
t/moElnat3qdDqNorluT67QT7WvLln3VoA6o1jkZCpoMKwblOFb0CEE7fhp3C6VOZ2JRqyOsASKo
Qh/8JgCipiO91tvJue96Pxbzko0DXKzX/kvQo2eK3LADIgklNSmHjMriroL8OlG1GJ8cC/VtXnpj
xMArlIj523SCXYdz3T3mlY9zcx3xW4eNqVZ4GwZqJ7R1tNf1vJwCAFz+kNWlCDNWmI9mZqjDgs1E
lysfeZUJFt0Y+UsOWDBMUCuf9fCX7xaFLgfQad81FE2097CYBgjfkuS4kad6/5yOjh25U+NB+QpX
FEGG49rZWAnB69rWR3j2uSDH6YMIPNQ+QW9ljFZH5bBnhzdlVAU5QF93jfm4YqHfdl7/GpaURpNl
GyRa6iapO3llcXG2alSta7/eT+v4WIv2hlA9RnkPs0MWoFLj7iSBjQ4S6NLwyIMpxfTnkGt60CFk
1O14P4XOVlP9Eox8769jYir9tirkNOVwh/CXlu3ocD8004Qs6k7CKtIKEHO49gdwVt6LhYzIbkLI
pquEnYYCpCpjuS32SZJYdneLt4BG/epdirq9UbkikW28j8ayz0ulzuXSXfsN1CdM7gt44mHyl/Yt
RDZjFVYZVe6DtkDARTS4AQKnY+xsF7p5ZKFILP/NsfNXxPbJpFyQtm4v6bqKxANa7aJMnx0nLoYa
qslns9abvuq3uTU/wksWj4x+9OS+y/G0Gvyqxj0MGsgBI7e5FJEqLl2i0XjOL55dWTFryVafFNNq
QkaEjWaKwVWgvICQcdMEJK67Jw/HAED6iDcA9toLH3wU9P4Xyqk/PA4zNJTZY1uiJSsRoz3WBwlj
5dWv3tvOvE7Vm93a92NZ1xFr3hwV7urQxO14TgDQavCtBxvtB1L8YIQ7o4HoHzwU+tCqPZcdwGNt
4qlDSWyWLv0tF8arnOe5/mKJ/KVt+V3lyHDvTi8tFy/FOt/kIdSro2w2qw/euif3nXOzLIvc5TbS
COm4iIiGRQ9ZFcWnoHxp7p3GuXErth3bYN0veK3RVyiwhmHBct+PZtwTKCYqbSHwhGJ09DCMKo/X
UbwOywiTG5ju+2sQBXo9qJVeBiMaGjhe1LuikjxBlFq7r8cAqzb3D+GMHiJX1cM03hE5ns+qMREi
LD7KQMasr1JePPXEubAc98xGT2dO3+6HkeO/cU6vDUM8lQurIHvsnQ136+ksJ8/Sgd7cA8YRTDgG
KxHV/eMK2kZXYTzrOElTBBmn9lE1+Y7m5lFULUiQdX9V5W5/0dH6QdqlychalBt3sbz3Pu+6Niod
NNO8r7bahly9UDPM4PSarhjVng/diMVWNEB5nQIjIo1Jjc7ddeu1dn3Fp8mNJNCQhodPkzc/8bAs
sLGhaA+wF3I6cHCach07ZX0+tBb+L+yrVh7GJmDgH3lvCvPeJFxAkmtmYGW1ujaVfwh4mzIYvGNY
F340ImTns5gxfgsSN+CPyGU+U7Q42FO+sYh16XGOHYjIg/BGnTSBITcQCPiphXWV1a3AOvVBCApl
sHUpyoaVQpTmlhr3qT/n/OTMHA5yPxgAdLOD9graeitZ7fGNDeCTWOgs0cN10GaPKAkHKbK2ks9q
UsPOY73YGzEanKkLigBYWT8uEx5eV6CAUbIC9F+W44bJMYj0IOaoItbDgHIGGESe+U2HhfDCgKwU
881oWdccjaa/7iv/UQn/FjAG/MSQIRoWl45XPlkD9kOIIa10qNc7l7eoTuYu83R119J3eCKlZd5M
J8JEm1g89LMQau9SN/rMOCPd+LJlm9oJEscUj5PEOWQsiENp/tSLgO11WLYx6+Y68QaFmpHczGrG
sGQd0AYGk4jyYOzSQcMcpHaDaoOwJqhe2hXI0QJMVlFsFgW2fUNsHlUT8W6s2SwRutqL1cYOViK5
CypfHC14KDjm+ZZBxNw1NnpigthGN3wYQ/d58d2N70MvWKDZxpR2rCoInWGyl68W3mZbpcYFsiCc
A3EKhp68OY7B+jCU4q1gHJuXQXDyMrfb2jbY1WSFptATdB8aZ7sENAbPb9uZ4JzbuHM4xd0WVS6K
o+c8x+O1ZZssPHgrS/VqVrT0Dmw1I3ewvahHkHqE0J8vAcbPOWleV+xnwtFrTNcgqdlHMblp7/Pt
ojYLuwrCd9eeMbUaygQqlQPsQW+gfT+UMFATpbVbZ9vft8Q5z239VFggHs7AMDFlKqZs8Mx9Oapr
0rA2gSMlwgz89XXpfA+980nVtRa7kaEWn8WAHX2mczIH7XPBgGUEqkqmVt8Jgw7cGZHzgIHSDY6p
RCzAfsgwA2Hk9kvZLRs3kECzGUBpjbv/nz74qz6Ygv7wv/fB5ydixF/+zyLHkssfMS7w0/9gXJya
QPiNgfF8ikb3Qe34nXHh/QqrSeYj5ALOZ3DnQYv4Rz/s/Yr1chLcnCzzYbOAPvaPftj7FQIKCIyh
+/VAkiDsX5m6OBDwfGpU0Q6juQblF2Qp/IWfqZWGDmHdMWQshf5dBdJbsNyjKloCWDfisDOXY7ev
7TtHZyTY4CRB6GdkysSED4Zu7e7crje1tynlBiYQBY5plQb0Euh17e9Duem9mFhJq9uo008tO3pI
fEF6puYHBKhhIO2vF7K+g2iTkecem994hGaay1czAsR7qIb9BE5GEEYjOxZi2zZv7YLhsBNRJ7Ks
IipEugBHtPnWK97R/QFxM5gKDBErdqij4mr94s9H0+96vKTdYwf9P99bzhhN/btW57x4rsI2mkhE
oeV0jpgQE2eB9+c55pr+sp2LDxYkwYxIKqeKAwwqZjdRgBvDzQmbK65AOFmapEcWOdhTwBEZshsu
7fkVA08YQZswLsTOrvxErLt6fSvUc2tfLQCyBcFniZtpt5yGHzbK5mVDqZ02RYuchCCxCARO44wz
pY0KWJJRg211+tLAEd/LJo0Jr+tEur5qrFhNOzLiV6Uk3+EUnTCkIAS7Pmw5nsiEGojf+svRF9eW
AyWlqyKDce5k3rv5Zi2raA4Td7kmayZNAmABuR3b1j+2+kVqTLtblP2JaC7s5sz1BwjYx7Sdr9Y2
0z1q3tvBYHgynnFUCTnmNxbyHRLfQMKIg5Had729he/SFB6lEwm3yELrijSPAjMAU6Vtl3rsA6in
Yx8sH4VnKqAx9aZscm9KtnXdBoUPduYyVvWer2+1SVtyy7FHE43yjSKi5aMpjp24Q8mIYwKrzM1C
gAfT+CKXN0VviJ+YKevZFrYovp8sXixRL52g4IyN14zsSJh5CmU5TKjCSzVliqA2KbKAoOt+HQ0F
eExAuakjTCJ4+0qrbe3FxbxGNcZsavrgKFj85ylIGrAeMBuovFfM9EGkGyd+usUsB1njwgmuPXNz
+hbUqQZDrK0qUnu89D3g+HFLHgKxX4eztbzuw6wXY4IzDXF/0WJvCuCu6EoFhReytXGEjpxuJ7qd
L5+LBe2Htxf9pdsgDqvFSsvEkMJeY+rNjipnK5Ta6qVIvd7GLZNYLm+6u2/nfTlcTASjkOqG8LQX
2cDS2Xv1sXgFpMTGGpKx4JnC/I0rjTjk9swb693SgEWD9ipkz8TZKFQXzN0r+5V4O9sAn4fUyNth
CNGhwPanDgNPGH9lAbhJ1RMJtj5GaFYytOnaXdVkjkeadA5wY/SdmkQDjrkQVfhc7Nm89fy04DIu
gJv16tGt76rmEIYYIdLrIp+2BOQTjg4Qg5JuvGhWmJTyXT+RuJwwB5Hwru6d2B2GHTVA39r5aFNr
5+pwhLQQQxNnGmRadSA32N2D12Jv0c1G8ClVBE1Xk+RAbibQxdZ48NCYU/PiOfdwUuT2RTBukLKN
Ygsj1VfaX/rKuxCdFY8QsvTtM1xODtaCcD5bpAN4TzWIXKdq2EZTlfsWGhQ7WWSAdhYlx0muFHib
fHXuRdnvKw3Ahw+431hCoVMnNsJMEDJz4XY3WmSnjjdcL8FIuw+KeYnpMCORYNbXloD1HtAfHhtr
E/qxcbxdX6jT1BVaKIhiy2ojunBHsMFjUwvKdmtK1Kfrsl08k6Kjyiaex5IAV8JM0r4urSWqayft
5+FA8k2phywwPZpbjQECXvCntSvi1hpj1ImFLDLTnLvBAWnqlArMicdYQsPZoOzpVsRsBRHWUVTw
9cUt+JcJQguHfGAIDFfbJUxy6PzIXGE3U3jPYNEin0FYiXU5bP3ZjjWWUaVSjk1QQ/FlYUtg1XGa
D3TZTXi5dItQtDYrK0hxdpAmR9PkA7lp9+2w4OBoYW3nZF7btqhZgWIYnUggk36wse1Nh9m6kxKx
HZDGgaCHPD8tavB4sAHUMMrrLz39QHK8GsXBtdsMx9VHn1/MljkfRA08i6QYoFqQUvtLajj/AhEL
6HiBQXcZKrzfXhXrFSs8KPXVNE+3Nqow0ToH04Czx0iBvtkJ41xCVNZ06FU91woxt6B7lxeXpi1d
AABovQLOssZqnqsBTsOzS3bM/9KZLZdJFaYSMjR9Om8Xkgh+S92IMXXpGXbRk11dPhXVU1jtLG8/
+xHXuOX8LSxYtrj9Vht9cKtdb59ZfZ0OvK7Tki/Xg8YwpxJVBEh3A554pPL/y955ZUluXel6KncC
0II3r3DhIzIifb5gpYX3HqO/Hyh2q1RSi6vfWxSLZJFVASAOztn7d5vErOgWq49hqYDruanYRQxy
nhBuF5IMkV1+Vop5l3Zwcsm46c1bo8ZctxHc5PR1RD83VZDIiw26e5fgiXCiWUbMkVwTKWPw9NUa
dg0az/qSau9C8z3W4WmRiGUPd1X5KY4Pgfoum086oGMX4Zco/CEC8TM+By06xUnmJhnTbIMARIvc
HWtXRudA80OuL5HrS20urlYZjmn6y+iqUmLHxht8ZTD48WLPLNV+mW09PNRTYE+KuIFORnHpGumh
zD2ldsKZD+ygu5hQHDyUHY37cIkoNFi2fbPvA69U3uEkK+N5CMsN51LePBe5Ky4fQEKZnLgjkEDY
uiq0bvCQRE44nBH3lbzdevUsxA+Lil4kOBRcRym9i9pFa9Zd/w7J40ORdIabFxkKSX+Kv/UCF2lI
CFy8ZdAbZ3PmiCnSOHbbUr/ywo1Z62uJYutJ5kWmY7JrtduhucuX/FxJw6aRmRvxnQT9fQ+wOdLE
Gqg4Vow9e6xz9JyB2+anOCbtrvV6aXDR4oJQcyb14mFF2sObNegbnaZaKwzRhrRgOw5cne2DOnIP
LHnoaQ8rFOV65UX1U1T/6K3wh1DO3DO0YInoJbPhuBD2W4CUFTTVAWYzh+RUSILQjsxjZ6lOlvhj
sq1Gr2vcEB5WfAzo76fLYh45GuL5U8h2cvqcF4Mnp/ZCmZYZr01r2jpFDJwyLuMNq22DzyZCwbOc
LWEnloeEjVQy7BFFx1ihNlxZkIjjk+e0mYJtaO5zkzVSQXf8JEhkjH2a+ZyIAdnA7aEsCZL8ieUr
rA0wqlNPFuPSKUXZyAX5xQggP3Q8UGS/mVQDA8UX9VvhWtGPLkHtvmLLbTgss6zbqD3P/6sn9JhU
kW0XxyhUuo0oaSRHTl9R9wX70WWbRPJXCkcRfurZr+odsHsXK7am+bnYISlp7Jky06ofQ/MpZO5a
Hbw2MarWp0awo+hoDuFRWV5KzUPbmmVrcE/JIZHvanFrxcsRNL3TZH8pBKjSAAeem4wDzD+kbXhc
cAD210ao8Xd9aGyOqrGpzcDNom+Oj2HZGJkvyjggiDbCi4Ogk5OD2QOfdekrMR4t5V40XvP2JJKs
o7xRjJnKedDucmtjzHdK5Rli5Ig9ek0GcTOv92iJnpB8LMpu6LcBLpzuWMy+FjlLvGnqz9hAPKL5
wHIRO5B0zxJVpBqCZxtL2zB+jcNdWDti4rbTjT2nkB2lQKpIWzJ68pi6q8fKZHrbDEo7nGrBFod9
ML8VIyHG86GIHql4Svkxs5y2Lp2pOHbC0zC/xQmNy0O6PEk61SPiGo0GKD7N0zEOTql5X5YLICUV
mxNqpzgEl1R/FJHHwaw9yDzb5O/F8ieeoLcdufTpkOLxu483gRxtmOFRFYu/dCIj2N6J/okRh3Z8
QHVd+sSFF6ESZE8gvzCNfih3RNkLRLcWaMRkcG2nR/KUuBLD3MZNJss2xbw6JQe6ssZ6LIMbz3ZJ
HmTDSUx/Sj6UcnGnkQM0pWh1TMuVxO0kbEn2Qu4jm1tk7/HoL9ZubqHlZz8Ojp1yrmfZDpMXujgO
zFTdsMBZMHL0zXtwHcVog2fUCcOPQUfW2mi0M5SdhUcSSNoCA39l+tcsqyw7P+u8RdtZiRs0oTun
6V4EXANuDlJfMmgIiBQ9tKmnipInLIUr1w/IouG8Uu1Wjqd6reQJR0qcYkAQrfq17KPGtcXaG83N
MO2TFpF56JnrYKjPUfaaudlaRNwagiu1x1jr2SHvW6iYMvpu6utUHnPK0d4PZ5FiHAVY6Y39t2Zi
g6GSsO7n/m5At55TN91M2UskT0J43sDDxRwh7PotskKE5eYWcQvYL8CgmwRbzP7oaWE0ZZVP8uPQ
saT7WkW8R19QHtP4S5sPtQr4VT9X3VuygHBvYpotgc616tlWEfFQgwdJ5fUBCpuwo9jLNr9AFn+6
L351WxAl+q+tP3ZiBqQi7rRABn5TXKrmooyLIcRIUU5WhTSZpmLQZhtuNKc9qTWs/PVJrMZN3H+l
81sXcW1z6S4lGqrJFWkXkrHyZBOlcm3zQscKhBX6Z1V7sSBns8Ip59JrdMHt+sBB0e2r82jn+qnM
8BGABEztk4xOJBl2Q3EZZ7TM04ugso+Ml0H7LBtq1sUW4/taeGGo+0FIriom666ej20pl7hNn7Pm
shBBYN6VlrIBjLMXqd7JUu+gAGTjMJ1ZucuyZFt0V1V6QVQ0UoiJWnPoajTfyy5qnbImhQK+j214
+Vxk3YnlmU2js5c88vrZKQIX0NeplmNmSk5JP5vk51TLzxZkkGph9ZgtJ2cymTaDpDLCI/uhBXAj
HTmUfuTAE0zRjwXWibIPMxFDipd073OBlHGSXIgOauYfHP+Mq3rX9NoT4s/YvGlBfA8+lNgD5YUC
A5eEk1cbVN2SQnlhXAd5OEQAsgK6npZ3JMrvMnQ9i8RErYhcqJZ8GANLH3r6BWA3IaMTOrxA5pfq
rjr2f+G6WwUN/7DurK4gJmqrTIEx10nsmGj5978IHlp9GkcG7BKZzeYzTtuZ4SKSXLhF9hdeYOnf
IFb/9EmAbb9+UqxD+nQ8HkcVABZoO9YWPumfZIqlLHSi0lNj6u2/cDGaq03x9xskJwQfPrgbWe6/
3SA1ezhSvnCDw2FQjn3+hTjJpdiPrfugfB1RlSyiN+E2MPdjexuAlLVvXT1Y7PtGeezr2B5bJrf/
YDLddIEfapzIuqvnm8aQ3FQKHCt7EeSNVN3nkUTJOtOET26ftbYlz45SDb6o0caURE2fGTiF24gj
+hgLT+VC6HuguZHEOVbhIBJ/2kq9qekADTzSIGZEVlBqpSb4zyBuZCLNzax1THWrq67cXHOU1BzE
AfvrKH3gfbaX+thFT0F8bEJHXnZhpj0b+q5VDJuaqctSOtLClsZNlZJIUexCuk49+osV9YdH+Z+f
OHuSJJvYH4nHItz2n79oTZqSBH1M7DR18jbouavhBwr2VjSyxSvemmBHEGGkvoPd7wtRfoM2W6HL
8XWywudiEF9C0XAJHN7rfYMkfDnXeqHbc6fusEk4htCgsRgctdNRi8FscOazV/7FXQCx/q4FWhVH
lkgCjK5pa2Yn6qZfF2y3CEoSMb/SyePlZHbJR4/jxi5KjbYF3m6Td/lFyU+lVSIiUBiLFptug3tr
daGlWH/ERpRcfEAYYdTr6v/pynRXc1ComER0MzpZ6rZrXlCnuL1eUcVfa/rlFYXTB+sm5NeuPYx4
6LCo7RXrK8tBMfh/Y71LlaugRc7Yh+q4O9Rk1NTKeDemlmPM9BBsxQKxAYLJ9y4pFLxXM3uWBzpa
vn1+/3BQLy2PUKl1R2Qijha/LSb4Ux+Qedn4QVqd1JRVEjYnUUf1dDAQ4KbZabKkh0Zgg5bD70zi
FUZsiRfllkXgu5BBssTbrVKJxtKGaezwzFj3xLdOYahqGfGSGZdSUoF5M9ONrYNc0h4u088sUWXm
n1mI6Wfxk8G1ROlHFwQ/GjsX0Yk/BjzFpBRfECR4ytD4cboxIp44rLmM7GQ0NYQh1kbSur0IXBZU
mZeAb05Mn1C19LjoIwxjDU1GYNNsPEl1vB3E+lhK3xUzvgIgMPmto9bK4pQOKH+K2yszBRwte070
52l8j7BjVRZFIvbFrDsE4TWfifLg4Cv36LR2SdUeABnsTEebvzCx/EtVbiWrWNQEZ5IlTgDL7von
DLRps59wrXVdZ2tidZBbPFQhAD4Wj9nuqvZB6dC+55L8gU7CbQrzLFvRayAT6sdWVWFXG7XgPW7m
d7150bV825XohzX5J1ZAuelei5SzuvyZgptRr8g9pL9fsMHyXi0LYKhFTl5Llb34VbCvs9NY975u
oRAt620sqO5kPpooyiM4y3J4mqSnTq68Ng/cEfhIFW5VwpbEep10mV4ay+fkogS9D7VhH1qDHet3
YX1Xi9Y2iTbR/FQN+2a4lzu2A4M2V7gsMbdHCRaFr113TzDLQcIFsZUmGVaA+FVR8Mzii+wgu1Pu
9DDiSnWvZcpHUFvXuseNVzfHGcFGh/hf7xVvtMglTxcvHm4yeqUeFrHv/Cgot5BpXYXcVKoQPVPE
MZFzpml2A83a5fIb/V8dLp5q3GXttWCwnNSNdogRDwukGT0PAxmiaU4xgwHgLhrrc8kZok0Jivzy
NIpPeg5QRrEnAVBoWrMJW4U6e9pOo/aQZVRiKmWqBu6W7fXiI+qXHR2emRcw3ny7ZecVvI+tdCxN
47OTYoxriV+lFMPsEfXE6zkfewIUsxTn6WnJJDyI87Zqnic00Ap6YKv7lmgxOgFITP0iltTJaVe0
4Bwa/UZnBEcV1UcjRMweOvhL7iQQzGz+TMOXIr2W6FqyXKFB2Sy4AbGYbCLd2jbqfrYuAD3OSm2P
gj0slasiiESshZQ8d4e0sbVkm8T3Qtue++S2ssB1nFzjqtg04ufUvWglWmuvbN6y4lop8Lsf6Zyj
S+jdKgUyyn1NZyXNjxPWunLCl9IfjWXFHTcipXwWao89GvRKP5mxbleN/JhKKw1QpamjqMKGFDZC
x3yr/a6Vn15ZtlLyolrvnZjZRmVyHHOEbtrkme8tjzpQGUwuqCEMAPdOdCzhVTeemiw/Bzg6+uQj
Fshwiw4yAY7ZEDlq37sDKntUIWEIPs9XMbIGMN2Y7iRbqO5wyYWM4igItoCGmiTFbitfm5czM0q4
n9dAeTDLewmFnhE4GuuuE8+Wvo0G/Brh88wZoodfbeeHwbMMVhgr10hIjs3qAx6exMzLkGSiHF+Q
FbQGeHG1Gcz9kJRuKfKWJgg35q+42kgjGrsvlQjwqNwEGFEg7kKglGYAFKtTJYBE5zRS6s5ZVINm
pp3cJH+RYiPcCHEanAYVx3XRXaygRUw4NkjApCzcS2lwGauDYl6r8mRWTwltchRcjIWDcOW2wX4G
QNMC7VqFY9lBcz+XT/Jq31ZmuBsKOrdnV8Oyxgm0MWHyRhTppnCc820Sdj+MI45JZ58av1SfFeE1
wBo5NfT/rFIsXNgm82WT4WbqVjclfVvzh7kSFcRxQqggEW66vETyWVmtmKgDJqyZICvraoqZM4ht
s4yPIiZOATNnJN4FtDaSvg3r9wo9vdGDIWnc0a5o/BFDaIMxVMAgWmIUlTGMmvk+wD6qhZuwIiPW
+o5nd87u4alG9hgsp0lyr+mnSb/JmFEXWvkBc2ovo2X41sDg3FS4U1lDd4UwuKX+rAdo0xwN5E4M
jgg8TfVBif3ByDZMWRcQMBKIj4hzBmYTcDJjmu2JW4gKN+Wtq+ibJtMb57O6IOV/Xeibx7bYJHJ5
bQNAbqxYCZaELLgrRRchKqUEnjTmYkXiJWwsoEAg0PpLTjat6DXYfRU19dPR14vXAiswk+S3Qpds
NCzCxlg+zW19apVoJ0mPVnE3YSfWsBX32IsT7UWQJlx7iScza0I0VsnZJlTybUv92Y7mTkaaOUQv
8CS+mYxeksUIGOI7hOO44gIwi9xul68OPUuP3Svu2WuljrL8mE+5W/faRmefZnSfIwEI4eu5BMVb
KN0pU+mrSevGkeXzjGThIwu3I/qNrjoqzbcoUvaO0+swdr6g+6uwZUzr8yQ8JUhL+novmeF5yDhG
GhgFChOtnPZFaz6vSsK6C7fqLLpwL7AgaORqEFHeO0HivbRARMlencsTAm2lfpLnj1Dq91H0PFfo
P0nPkcNmK8SyM0T4gEHTk1vRcTiqdLEfmgZsKqziGL7Bec8Jh3wV4wVTCYL5MAXHOh63sjhfjPEh
TxGJg0h0qXLrTeFM3jr5Qs/dmPhNbxDhfun4hAoPoTZtEQGfqoWPiTYMdlKGkQEy7GDdDDWSbwvp
dTXED1JwSwU3W5J9sDzr0UHP04NYiHbKphervDuoyRe3HyK3NUAqc+08DNgXlT/ondqW1Sy3sQgd
1GbXZd0jg6xhDn+yPPkA8HQLsltJ110nqWDD3yZwEVQvA5yOsR70hCPozM5ixlSeXYv6zig90oVK
JFgC2GE1qW7S4jbcpBiTGahi17HhiPjLiKrAQwqxX7aDN7SECOMR3BfxeCjSxQEbnYp4q0QI/Nha
IvaFc1g2H2sJMO+qwrDL/gczXm69TqGfQErWD0wojsT7GIVZLPvR9CE0RGgrdspAcKb+tjPAYBvy
Al+tUfQzplRoWwuioQ6hRVycOlqO+1u3dqwhOX4UrO8oCF6miAM32UXhTuqPJeY7a6NMezPYYC91
5Owk4LfrUFxSbcU61jyTyEE8WiHz17wsftJ1OJIj9qNcfaFDsxUztEP8r5LmI+58ocpL9PEC5ihM
8S7opZ2kglAUmzTyVVCxaSNam0jYhoTpgl3V5q6j30PPC0eZUVjCUBZ347izQk9Wzlr+2tenTuAd
ceNC8PvMN/XKlQ0mXrcAW7V6zKVXSNSDZD3py5MVPIHvReMO/gODpVRsrHyrkE+mkN8cznBo2UPC
DrnYmXnocthyN0YU3EaHdKbjcVuObCXd1NZpmTjQqrcKM7145QwRce6yLXTB6A5GeMDT21KPRDTj
op4RygFJT+MUNfsxQ31OSyvuzcotlR2DC5YvhkApvbesOl301PjALES+j3G5N5RdWx6iaqeg2rbi
u5mpZsPymowHZlXJDCfuVp0WORDC3QCpSwi3rt0pwyGtdrAcoYDLkTgF8Swn+9IM4Zs2ST+yMUZ8
ZQKoradottS5S/ockCgbF9cxO+XtbtKuFnaoKVuIsPTV8HPUPUV4Cdc5AgCdC4W94KgTR3q0Ndfo
5vEuQY4BlSpqtxDawnzH2JtGPP1HLGG2Lu+LBlS4Y2yz8mqln0aLtk98bots04GUishTETenEMJi
HHlJ9DXACwdvLeAtxIDBVBfxCTkFYkA6rCUqULyedeJ4S2M3J5yDlB2z9T5QFokXIFx3kAgGsYud
on01wFWSopKiABbS8qt1JISjtVGz4qVNuhPTkIGNCZ2t9kt4FXovJWqtRFFkps+NytihVyQamfnS
janTSz9pd8f7oxWPQ3A3S52NyjsSjcmmIgXWjl5bVvhE1OMUv7TWS132r7OF/Ea+8N8MlOukmyPb
V6sD2icvEzDPGhKMyrleDkbwxcw80Or7XqbIMaHExeXBXFEVUveFjjlecuhm8wlsMB/LTTUnbskl
9PpDMFanuv8Ko2K4qLnpiQiNgvkzMBVfKgSo1Q4pAhoVUR+9qs17J+nbbdOlW0OY77NeYJQB9WAs
GdskeQABUKzarQBgWsK3MlSWzJF4VfkY9rxUOMH3besM5XqxXZL4UsZOmKwt/k43syMKLSmLTqZx
y/rSnhvK2uKzCKKNFK+izO0yR/dSd4krxZ+XC6774C9AMfXfQMiMz9JUVSW7hwk9v0E0szBMljjh
4EWV4y2WMwzXZBV1Pmucysrooc4qKSrCR0X1WnykhvgkSkDKAEjQ6BrDvpVb1zlNt4nHq1k9NmLA
CBPQL1Fxc/BjuKKo2eGvCdVditzY6il+XjqkQbzHcrI1+31Y7ICwm4QsVmwUbwL8vnbLgv0Au2C5
xrL7z7D5vySQo+UjRt1USYjTmM71Ow6I3nZOwJSImWE0JeKbsm2c3HwpjFOld9s2feox8SThcTAE
8NkB/hYP2L04cSMpXZm4I1KgC77rdD//OQ/k/3Iw/p6DoQLJ/pUo8/hevDfp/6TL5Df4U5eJG1GS
GJduieRXgeqycP+UZap/Y1gntj2GgJPkwLpmzf+XLlP/2wpIEpaBo2+dFwr0/A9dJj/HuGbyRcm2
RU/5v9Flcgn/hDavSVgGky9NAEOmyfBPK6b4K5wehnmYVaiE6jl0aa7QSqIiCjLaZglYjIq4QZ5s
ME1MLFyBbiaB0CusbW+d4/GmI1KkmB/Noxig/q3OE+o8Hbc3tGwnL5hW8E1XByuvaBUCuzEuIsE2
S+kVwa5KMQcLnM9idqiH90ERfAvsNTMHl8nUbqfAsCJwbCu3XtMp9Jeifs0wTvWWeDfWio+GEba3
qwYHftebUzh9BnTQLlEdFma4NaaXFiY/lstvawIxqwscj7mZ2mMYLXYPnb1Ce0F37Kn7F+EG8ZjN
hDe5SSef8+RSRE9l+jDIQJON5amFvlH6bZxL2y7RdmPwNFvnjt26x2OmEuxqFgSDlDCqGTKMxknk
8F4Ud2nLyaxheWh1wD7c4zPOBbJSI31Xw7+E9JtQiAi0mU7lyN2tMsnnCtuHevhIoGAl2Y2xZGFs
rLSj1dNwiXclfU1pcH5Jky1Y9Wcp7Yxu2guLdDbmxIuEaA+6R5N9aRfBbsqXxHySpdPYfLHfbNdA
jFbncoGnkEVZwGz5plfvNdhKE+uIGjlEAsAEON3qhl5ouHBfDuzxhq9wIizMqkg5PPC6F81zTaii
lmrA+OaZYjSKB+g28wEJfILSSur2amo4dbHpCVaAsp7q/sw8X6M8CYX62IwoqD6jcEKWIHgiUbm1
hayhmMzyQJYCOLrfGNZhJOwooWPWZWHLmtobFnudcYxSvASdgTwyt87MDUhuS2Nd9fq1Sb7acCP2
DbEh5meEelKdX4ccInD5UfNup1A4jXF4LhiiiU9jkzVeC7+vq+eCgCuFPVXCcRd3KjZT8RQVxV4s
j7L0QFfRb5IcFCVNetr8mQSp8CzxLZCVC3LcHBZkWZpGwcRz7+mO4iQ5Vnyv6kT4ipkdhug8Er20
hNpTbInOlDzkunhSp2BfoDgJqDVyBomZJGEMPV8HxkqAl8YpmdYBg7daS7Vqb+RAZcr0xQhm0emm
+CY2wZvSCKZbTsrWiI1zU27EiQZK/yiIvG+iGq44s5WMZKZyYw2Jlw0vrbDVsF/K77MqunqnuqVM
QyohoY5dVC7EWcr3aa0AZpy6Cg0BVPw86m5tdDQdzGKSU0wo/QsQqF6QvFb4SeAW3VbUXiTlrkBt
2VrpNjSokM9CLcAs0zQFw7VaS8EyMk9hkVdeFSXwlZD8wHh0Q1C0T2P8XZFAWS+y3+UvQSRTf6l+
m0F2oZaTVqiRGXV599SJSG+0DelcdYD9RXlBgEG+nIO3jyEBtk6fk26s8kEh96IO7xtr18t0LggP
V6tTfycG+0g75dFPUmyJ0FCt+ZzOBq3eVzvchklxR/zQPZXEUk3bEAhRMB9J+NiZ9Xwyoy8pS8mg
oIch+U7AlhFVLlnkV3UGgTUDQihUUNnqJmWjW6O3NSn103lYq8WJvif0ZnlVGEZ2Jyd0XQt+RPnQ
rJJMhoVb5m0Y7hremWhQUNRV874IB1sZ3JmmGuOOp0zMX5Xnq2kKpDoEWcFbikVG0DwDroHsHjSx
0vssgIgXufFpFb1rdOYpUpMHLOu2RQjgyBc4L1tD3dbIKttHeTKcTHiIpq+Sorib9RdqimcFjZra
GX4Q0M2r1SPzYD2rRzVKhBkDlm4CeLCQPmtSeQZqMQnlRapep/i/Jp16FKF1ZuwkfI4NRVM0pj8t
JLpkHhR+qp0xQuf1quyeAMb7Ubhr9bCmMAbD4a9ddJLMOzGHry5fQxJUrC5zUuVb1vaZss+IbRt7
otHC7VLeVcZVx8dCVxOlzSZqYz+tLvixtjDpB0nU/Gp+SHAtrnnzWDCpljSRcBQMh02GBrSGICoY
aDnfWchsjdHQ3URcU8ycevkq5+cpXG08xk5HakgumokoSvzUgu28zo9IPbJjHG0mQpCnJGHONFT5
rEX3o4EOxGxParVX4hNTiO2MmO5qAS7y6+qhxv+r8yndSLtdHgPxM7c+YxTTmIvdioiKqv8wi/Cg
VHcT6WlgK5uEFF9dUqGoFpDR5GiG6klLJrYBV0cdZWKkVcSXMlDAbvnqLfU4zNmnsggXqRSfphbJ
HNvRjLAF3+NVrsnByeGD5T+QTF28SoP8maAjUod5l4b6vjU6J6dX6ULxmCAwiABc5IWN1s/q8Jan
IlKVk0CnUXOOGGbmW0bmqUvIMWlihoIwmCuFkmEkADIiIg9tp76p1VK2Rbr+qeeZ44iK5Ic+bnZF
+hATRmyAgE3KY8tsWDuVhDVNKH9XjWUdtsMgOJk0hdmXxPGULtqjKAjvaVmj4Q2Fq0BGkroqrrwp
JUUrX9xFmy7oIksyKx+6SVA57t7mcT/PD1gCO8cKCKwGETLZaC2Y5QpnOMlyOCG6s6Elrl5o23Hp
b4mOijSMXUldtqnCXbiMkaHEAQXRMTKSoaK1stuOyUFT7pfwM4t/0jL0aiIEhlD0Bil8VRr0JWi0
Tb2muydKcwxUPIFoKCGqWRjLqsHNh30k6sAcZNyVM9kzHcd+tI21x7V3M9twvzTtFldxQNEEhzYl
bijl/qgxjKjfLwJyNcFRok/qzgdx6B1zgkwLO4JvQnG/MC0J9vNZbogmqLFa6Icc90mgMQlOZubD
kp4Ms0NZx6oslrumwiufCi+oos9lqbkG9jmxsF41HSvJQKRX11cPTLV9CRAVT0A7abTcglTD9nYb
jOJstPWmGMnom2Bh0tZtteepBU7T5FMJW1ThziiDxpai/lllHxcpJCTTtXTg7Wo5EHhDdNHopdQO
bexSsPlR8dlVnzpC5KiL/cjiEbXoyvHozPVN6ngG1UKvxmnFqZWn25nkI3msxefUeo3ylFltGkgG
epmGJARZBxDbG0b1MsuXEftKoJh054pfDcDjS003l0roaZXsbTQ5xcqG4E8E5ESnTUZHr6+uumSi
N5EuTxYQ4BL4kYTHqLuUwS5JZOR7kTOQfjHNHP2nKr2ThMlvVv/7SKzGFBN0OInIdXFrlG36iiJU
a4Qz9Am/GcFWIAbWq67kByYXHCvT3IKB7eaOSa35eIj6FXZi4SqcsIZqXpa62UGNby01eQzZa5ZE
+buI6/86PmK7mXtNV/Q/N3x8bcX3/P92bfZefLW/xtL89y/+s9mTCTg0RZpIlbi3VYpBN/Xf3R4B
+aayKjRo3kTJQNf0X92ehUHP0unxZX40mb7xj27P/Bv/SF6yaUmMUVxdff+L3OM/PHa/Cl0IxCEp
R1UJvlFlJhysKMsvzZ7Ydr1SdoDwkeZhcm5iXkLsbTFySWiagHzRrN6v651UTlqF9AhR26sbS/ma
B08NjlXeOhOgHyd3AslSv5noZdKXuYOht3Z1tLeYD9vgVMrDb4Ao2aIy0y6Fdcjj22Juy7LeJACc
q2ndV1DQFJc89o3qs0Tsi4Ju+goT+PjUn4mrkk9JeBPlTTA9qdamGB7k5cQwHO+Xb/LfiBNXMdU/
PxGdlEpNlfEd6Zpp/RbUQzZCUtUlYgIz3QtdYIvJkRm31Gmfbfvznz/q72n7//phpsm0cF3kU/me
f338spwGgtXidju5J7e0/ZPP3/Cjv/P9C3+t7dPHx0fk+DgUbcn1X/zr4eT6/PuHHX/6/AfuGz/E
B9mZ+Hl759m2s/deR/cIVme/Ll5lv783tiO62Cv44xFrm905qZt4on3veJ7neNv/fFtrYPe/eYT/
uKvf1J3RmGMXirmrQ24f5vXe3t5OH5c3v7TfTqeH0N6F9u22sf3P57vj5NiL4z1yic7i2Oezs91e
XWd/dXv70NtP//nS/vqJ/4ZuyEnVp2HOteX2y9vpcjq9uS/u6XTzbxt/xzO1d7bHDz6X+GCvl2nf
bM/b2nubi3Oc65b//TgO/+R4Zzvgqh33enL5LU4vrrP+cb/dHpy/uOw/BGf/aaH8hnYmpcB4iGZ9
pCyU04nr87lAP3F3OEUYEc6Vos6zd8m6cmJ7d+NefNbHg217zp6LdOz1f+uv8r+5RcfjSrdOxMKw
945s399v77c/19C9bgvnZ7t17u9/tqN9vZae67p/cTfG79itpq/v2D8WCDvfr8sekXUJYvnnsmc1
n1jsF8le/+TOdg83ujYntmN+5nJZl77qrDfFve4eHvipk2VP7tuFX+mrzoX3ZnIvtc3dXh54ATy+
Gsd5f3c05/zqnL392TmfbefoDd75fN47iuPs7/8/aee1HLm1ZdsvQgS8ec2ESW+Y9C8IssiC9x5f
3wO6Ed0lisF6uB2hPjqSjpAANrZZa84x1xt7s9846//3T28ewtVtxx/hyt5sbHt94DPiGSyPyAGI
7d54Ktflb9h/+Vj++iy+iDuHuiqMLOdZMIaWUZRve6YAPuV//m+5myfe22r52vkrzvrtxF9zTH6e
vbGfj/tHXiR/vv7bS/qqdV3eEQuMbLDaaDJ273+/IwxrQw1qjHkQqKmaH2ie90Bd+33auqAfi+YI
Z/nngfHdsPjzkl++TWHqtHbWuGTUvE+at4AOM4TfxuJniHA4SdBIVj9fchlpX78rilis94SHorFd
prI/1j8ps+pUETr6+Q29SG1TFnY+P8TB88+X+W5RoUmB2x01qaLrX3SYZVKJUTMtTo3mrqMFE9pK
BXlsh2/m5wt99wj/vNCXBcXSAGr0JheK5d+Cf+hEJ8Js1ItErpigae2y+9s4+f7W9CWud4mUkb6M
X6T2qhFJXLEoPKGms+D405Ezcz0CqaX/jMhY3OllvSpLOlUog67zqx9tpfT95zv/2+/48ibzWgDK
3vImC+l1bu2Jo4Q6Po1IMPqPn68kLUP/P4PG+L9b/rJpKvK0kMduuWWcb0FPWtmxlmrPLE8q8oFG
v+s5KlLyNtI3K/5V/PX637/k/72+/GWLYuUWPYKZW7VuDRwyu37v17hKVziavUReCVv1aJ4SV3cI
ST5NfxPBL2P1h7v/p0v1xycz6tB5yuXq6u82paBOkzl74AAdlk+t6cQyRnjRixGL/uWpL1//f677
T8NENCTF1L4MtLnDzGs1mBXiGJYLc0RtV7W1Jj4CCvYKrVgpJBtxhDEwXuN4hxwrpoD6lx+xjKKv
P4LGDXQMi0mDVg1//4+bjwy9qLugQk2H7pau34CE+rVXTgBUKyqT+jmsKIuiEX2uZIT0SHI0nMJb
vdgq4t8iDSVN/W4k/jljftkWKH0ykxeBTjrB9yeGdt/dj10IEResIqb38ZyltGIlW5DtPHibrQ2W
x7JF5aG/NtUje3mU6Ym8yRaDf/000zkRBwfnTW+sekQNOEcVGMAjrleiC7xJek7QA6ryOYYk1nW7
AruaYG3FeauY82osuJxjidV6SPYp2mbYYeGiZANWQ3bmcFPTnSQdynYrG4eJkHsAB9H8MCL1bqH/
6yKSLez+pAmMGviiTRt6qkCsxanW7Kq3Q5obdNxpCgUaoN7emZH7aVqypxLd+j7OiFsbXvAJSEG0
1mieR4UdBF4+P4vCoU+3ffwuk9RBusZ4BX5lpp8VWhc0qBXxqLS4Ivl3QaAHuN5hr5C9gJ5RtuPi
lGLFFKHifLaApGjO6B7O9yz1StTfiT2Je9iCYvpLn04gu8a6dXT1zpweuvwOekOLlKbeqsEnVegF
GNTdqAYGOTLP9KzLSIwoXev7ITzFJLQqmJyGjxT0snjnkwOceaH56g+Mb1ozQDTEBpHMh1JQ87bu
ohDug/Iqipt5UB5AN0ndC3iDoRgcPfwQIsk2+5uU7hT5nBIrM+FwRFQ5xOU6L88WPSm0nGn1juvd
pItU4JntH3TLZhFG/HIqy0f8b7N+IlAFW/wD8tkVJJYG6ZUe41XTnxMqQijNIBbjNMZNyZQ7E0Dp
+MUHXQJiSkjYHfNzSysN1xL2NzT1oNjGp2h4ktMbtZNchna+QSyc41TT3BnFkfCq5g/YJDuIn7OT
aTj4NRqN5oMvHVuJGK/PmsaYMp7hjevzNscWNzwF9PNncR0FVIT2oXAuNXRGNKp2SU1hHmVCNNAz
OOS15snpKZbvTRMnLH1NpcbKxzO+wy2v6kiCtwYtqYSPp6o+Q7oYZn2R4VrM7pg5XfPYtTuQb0KN
yNpRrL3kk2HyyxL2OqXecDoL2boEwZFt6nlLEyBAqqYXvEtEyV6fVedO3FTdpiruKK4p4OzR8zW2
AWaEREiFcFe7go+gpafI76lzcpd75G8EEWDWu4dzWJwDdQ9gD/SnK8H+LE+dhsDyMH6IKZLI1G5n
RzE5v4Om4d9zSN6Q+Cb74RH13Vb1imOn3cn+ycq3hv5LZSyakKfex7xZ91tt0xmbOkdXhekeKQfj
zQ9wqePxgqmGekp6QBpN9QIbFx0/NDPm3sjdABK5siVgB4R2kK8FbR90e1p+dtFSXjQwy7AFgHqx
WlTGmXRQhs9BMmEPvNag6pl0oqp2x/peQZBsRS+TSWEZ/XG2od8p5ijd3mvtBdgpW04BChc1sCBA
UQ1JpZFcqXsLsA5OLd/HuhJcvX+RqjMovNR3p/rVNFAA+RuVSiiSIFRF5FCKa82w58huDcBf2xl9
Pj0+M9lQMBeMTTTjy5NOoXQndwtRToIv86HRMMtA4pUQiHx/O+mllxnouFLamgwLnC2QFlSvpQ6u
V3xaizxkg8eZsguwCig4xb2J3SRXUBRnnmVEK6XZy8bzOO462aNeqzfjmtcyWjtCngrGV6Pvu/yE
dl4Nf6F4nE002vdJcoj6Ldrf0XQNRoskoBfftt1FMJEctwMtymtHHTY2rkTT9KidyuSswYtTt75f
rYtIdFqct93jOO9oKs0j2UBMZS+CWh5GBRXWkzQlbqHldCUQ8p50/bnITlF8FlGgDte6gTLYbNPs
Tiu3ECjkSF0DrhMhmIr4fWqHJp6EbIjIOGRDO8v/TWTEqgewYjZkaOwhTq1aWqrjYIAZSqibd4eu
PfS1ftMG/ZcPu7ug5Ygdy1bxZQgFAVaPgFUGArDGhlEnveYldJu7UF3F7dpQHrNwJ+p2uDQSbTr0
Y9PtJvkQV/26RnBPTyB4FsPOteLrVE+swgC70cUceYiz+thUDz1Ocyk7hv4lFWGZPJoI/lpvpqnM
P45oMYUoM45QGorzRN9BGgFhbGZyavRzmac7Oc1wxD/1w37Q4cKLAuBJp6RjaLlxdS1612BSZfFk
ekL+WWLKRi/csAuOEBv3NzH/nZa7TL+ZZDHkZzM6Yq0UJmKcrhx8uvYTwFBQeUGHuZdJJyvsPn/P
l6BLInXk3ndmeMATkLoQkXpEadokUEfAVG8TAKTHFzN/EjFrlbAMxvu8tlGj+cp11C4lvF8ZqTYt
PaAPrpI++eUxbTwUJlBuPI2ukok9r7tTybBK3Wy8lQ2yPIz0AJ6wiyqHuoFRFwC+XBuZg4uj18jv
aH8hxi/BM+slUSekUqPf3grzxUfaJ5bXHt8JpJAoP/fZrpXoddJfm9971cmDlzx0iDYr+eqkVWaw
Lr+HLYJ3RGv7qDz6/TabNzCPxvrOZCCa6yDc8f+N8ZemHACColhO+99Fgy+a6WlGizIln+QSVO2i
HQXKsI6YUq3Htn+Ti4eCLiSzLjYVVn7Agxurv1CaQ3PnmHBletGltBgVd76cnFnPIuqhzbgPjWPG
dCL2HzXvIKqPE4K55KahJZ2p9fuQg2oW1IxUsddevEftnijTJS/QSz8ZFUpX9lkI9OGS7dVgC5fA
Um4LASLcjCKOLkcip2s+aPI156fqdxqiA+tWhQdM5IPkxPFWETQIVY7vUwJloYpCwjDAdxFFWjxU
2odVHob0EOoskOSJ3JKe5jTLF46wZBgRHCB2ja8WC5deuH7qtohVs7Bwzewu7Pcsi6iTVbSxeifu
0LIaw6tSujUQQeutlI696ciB15euwbCTH4zooxTfRPlB1u5IxxDLe/SaRQcVDBZ3AFscJlhxadXH
MgqxEKXHFGoYtkKegwmRR2A6691hYZA3tgLzxSAarTsEgNQMu4Xn1q215tTHRwIF+O8ra9xqNOFF
SGHo7Hkh+JTgX2h2INu6sGEA66bT6+g47U5lih+cEOrZhG98J8teLe2wiYoq+5GziO2AakZMBs+K
dZjGWNHfKDZoInxk28Q93cODwiXAoUIKN1jQYnpXxT1wK9X6rDpvkGhJe+lAfyb41Ymxa4W1Y/Ju
ebaWh5I7y5CR4HfaZKZXlPt0cuOOrdd4ZVhPCDvzhZfhhFjI58fUZD5QD6k+o9D3uuSC3cWrpM8o
R62dedNwL3fXwTqL0T41pH1p7HvLBQkUyYdeWKDmNEmBg7yYQIB69FeUFNBXtxI8O7bTGOOmRV4+
ZnulQ9gflmzCtvDZLgHUET/othUhejHshGFA8+6v+jxx8eDU3dEaHKlHc1PgxN/5AEFKVsgK6NIt
sZbRGEKjSHFYzi0pMdpmNCJPYzMVKdVTho+G7tR9pj4WINkEHO/ouavHqL2k+q1SXonxU7DG1Xuo
C7L4Fht7VcNGlZeOpd0l1ZJERAXG9QUHv14oc+4AaiuDQLcLw8sbUsucPPOy9F7DXlIpQC2waIAe
cgOl3/hMN0q5FU1vob3wdSIpxxA1M/hrYyUqB6DiQfIgGjf2j1P7GYpbDSZQ4SCwJ1B1nRt207lT
+jpXVyXeD+BifAdttNURj7eemWlp1IvzEeRZbLCz8cr6mXFsDLuUOwVXU4cbPX+NyIAr4IpgvVBI
SfK1zyJ9TqRkLQibVJ48HeheRefUxEZ/7ggiJIFCPc00G8BFFQPCD50EJay3xi8ZPZyvFrxtACnW
Z5m818IhQPJsjk8ZYTnmS5g+QcgL2ac1i659USjU95ExodNzjR7lULEJwn2RHif1Lik2jfVm0MiG
ZdHfAuUSG5WtBojbUTJL3Tud+iJ9EKtrahyinMPELiPHhp9j8aQjp6URaYD6Vz2mlwkjUdWcFG2v
RZ4Q7yRa6gViG03BEdGug/nYmmtCZG9NhnyN/bfFjK8cdWTefF2kkQ+7ABufcBiR0g87DmZNXq1r
bE5tvY9yWr6ez15WVy8RNs3OPMvsTI3QHcXfaVVxEn0zlDtM2Vq1GQLHGL0RxOkicJ7o3QPspQmr
3GX+WzHYlvDZ4K6DptOe0XVYwt3ADqE5RwBZ8o+KvQMSQtM8adoFL7EKOi/k80P7phzj6oFz5W8S
fT7rmb++VYFXY5jUOC53tgzeVWQWblheN6K1R+YNIbqq71SEt7PgAqno4p1BpUTSSP45xdNOj06+
wR4jPDF+5oKRuWkUB+ENfWGlvC+Ds6A6JZStflWayHHYZkJEg8QWQHIz2185inzF/IiEVQCrUVrX
IjuK5hNwUwYnfgwQmaA0yJHLhPomIpPAb0FpgoqXVpW2WzT0yErYRcKNxe/gjnK1EqVrYrwU/W+C
N+FCUm8Vi18IGIYcDQ2QmBgMjAVc1oVAIXE0go9UsOHiz2TxJaGThGfRTG9mfMaYaiHyKCN2Xa8B
lHcZm45bq5AutlPHZpnvj+yicnzMiF2J9A0gewwBwk1KMLcmwHW1UHWKUfBURrbxIGknnc1IXSLs
BL0xeu34JPTxpvZp2cOt1JVpFcw6eu6HIAF3VH5AzYgL8C6AwSPpLowdBXBPd5pheoqYDNms1jLz
0pmoa4c5nx+EI3uVM8GXrzKIQgYU2Wkkfq7n+j4YT8QibWZ5a+Zbq0HKQPX7vq4uWXLDVWfgs9OC
bVXOGzMjhfBOCKguoAXsG9EViY6c6b11FF1DhbTSYHmIWdOyqT/3ugvniU+JzR/6ytZ442aMGgTj
DTlBgr6nfzEqzmJHPok4gEeKY2UdgTxhibZA4cmYTJERAN8AdK6QCMv807iERZGthlNgCtgsFIQ/
tZWtQMxE3zOvfNa9Gs8UJvNH3TxVJDoyTUjqWi7Bg/qrTrIulRk4KjAa5vK1gPO0uSesdwUIM60J
Z7BNBYHintrLjJo8/oVI/qSRBIt5nf3ehH0jqPaDGJMMBUsGd6ni6uF9kr4axdVK+NzPMa400U40
R/cvubisBlNNOOUx0GZXrG6D+aZh8hEdZoY8v1DMSIQtKOh4ejeEldY9xMObAd+fXWTPgrGC3I8z
naIBgwmMuLiIwBrWDd0l0VyhOsqBokrXbeuW3UPNWUzwH81pO1ZPqfUWoL3ID5JKZt+BWF508gqq
/RKU0T1HvNq/kLAL9i2Z3AEXmYFUDXc5ZRRy045p/G7xPWrxSe3WHVp76j76gQGlpTmyltefa45L
De9ryRHdt476W9IWHsW/S46C0fnoCCR6B/nvkgmT2vn4lzBuhOffXAQxAtE4lmjq0tcGBfkFeR8F
TFWBdG5F1NdA7k/kwAG3psJ8kcNhtwQPhoSSAREdEbvQV6j+Oe2Krt88paHg1YS7tkRuZPzRgKUP
KA/osL1gjwWyU/EqjOI1gxKSRgerQB5mHP2AklAm4AU6MI3DNjFrp26upnEwOaPLMvuvYDXXiF0k
1+STwLSJyWjJGLhPpA0BToSRASy6T40SYrhdq8/E7FkM7kH5ZU1PATujWPlIZBcGxNgSX6tdC51D
NFW5gbMdy4ZwURbhmXFdvOfgwxA75XGyFeSzicqdz3PZR5tuY66Mnk7kWKwa4dTJKHexWH+UzUbp
pS0yVNyL+yrlwF3t9OxASp2P5LsLpu1Qg1MCINb26ypMPFXstjOblqp/4DyVFDQQqFjU1zZ4lK2z
YqK4S5yWIxuwOcOaHA776zk/zep2QLbMJo1sKSKs7Xb4nIwCLT7EpxYeO9td8S0IN114LjilSjCn
VMo2HzqWYtF/kMlj05TPmAhB+SAobirbQuBSy2H91YQjUi6YDzwSSXmM6pMg604u3Q8F3iCqWpLc
Ii6FxzeCEB3LVW/UzlC/Zd0L+uece6MKaIio50EuRsBnhv2cPXNo7KYd4vG2OcHzkvH5mdO6r7xO
epnac6l+MNVK4R16bm51ZPvCaXsc3B57acsvERFzRwhPF604eRUtBUBtO5Iopt/lPQFFrlxvBeEo
UUUNgDH2MqwAA7TdeOMUjCyEUJTPpUwzwjHL6mPOBxtDqSNNk8gWSuJT8D5gcxWY4UZzX8yvpWFS
rbksMZfISsXoDsddJtiBuS20fUL8rEQBCaSNyu85z+27GO9ijhIKmCn1MghnSlqScIFh3HL67Tyt
2qYFKYbivZDcLMELBtCHV7N9obdAsQPoi3/0pQcC+GSORAWacZYrKjsRjvScEoShrXFI+uGhMeH5
uySLAjarlZPFLhRqoREfGmIwco6T+sZInvgcES3rnatWR61wMRuzOV/KqKYbytcq2ycmdnuqQjBe
bxQgsRmmAVBDpwmwJGI9cAu4JFTM+30xnUaYaRH8BI/cipWk7UuE0GNqayp5xKarjjxVFVGr5iTg
hygoytRLkI9r61jINyL4oPbmg3OV4p1SUPe+ReOpqQWH+nKR3Q8wGyPxYCF6C26jcOPEyEZT6o9T
eI/DoIZaDyzQuEcBR+oL/mpyHzCzRT6J4iP2hQPLkwI0OIAiafniWqbLOWqY7mCTdgD+Q+1CVLAv
32lB5iTGWR9smCB5femjk6H+rS31XZ/8fztCCLy+NOMCfezzCE0kiBqK77txeuSR1zPqWEJXYl4V
GKD7n1cE+W/X/NJODmY1TVrMGmtmxsBaaeqnT0+D4zdu++qG5nrG/JvbEpNYu+elwsvpwh1uwTD+
SCNq5puff5D0TU/QkGVdl5ceuqZpX8QCmaRbnWggzDYWRm+4gUQCmRto7wkykE7l7SppyYoR8PN1
v+veY2DSLcxPogSo899LY0VyVSwanOrHZqumL3Ox7qhxVN7PV/knMe3rCmxKqiIauoFzU/yyAjeS
amqJxeLY2mxHXdlLXYxMa/ATnE03ovMa2IprnDl379V1RVb1iiL2mqgsBx8v6ibiH13Fi+98O+lX
1/Z5OOSe/ty4/mpDQOUxsv/SoP5ux2BKhqHSp2RDaHx5GxVK5bhN+b1kHtW6gU18JN07cn9+LP/h
9y8KkT8vszRs/+iFloacGaPaUFOhAQMOdjWw4ZpvNRng2jOVpnDc4741c2+OXGIwYk4SBn4hCB0o
AjlHbGB2yKkba8cqfstpobCsRMlBl/b+dDXy3SAc5W6jNu+Z4Bnm1q93SrnJId1rdkctGQjZFL+a
w6YtzxGzIdU3+q30FKtsyQpfxRX0JDUDfvsshTa285q+oNjyPxwDDqkYaUjbUt+1iB8v2J3VXifS
5AFKsKmWOItLAW5gbDu+Gxn+X1L6pGXIfBlShiKivpQsBfGn/OUL7sp4qlPmJ2hIK+rPN/WhWEfb
7P5X5gH6bf42SS2v4qfLfRnBQ2zhQmq5nAaGwYl2VDvtaA0jlEQRN7qYjuRcfx4dyjdzFB+LrMmK
iU8XY+K/R4dMXK5aILVbGwklHnaDJPliYAutc4d5LarvrCJZFwIHGzJGWFOx4S2+LwN4Jz4AkKHM
4JwXIHKRJG/1QFOLzVS8+MYHwTIrNZk3OuaFHGgsOKLzzz9eEv/T58djayBQA7kHVU37qgJtswib
eq+zjStIhsZpkxDZipdjXmpI8KvIWq20UwkUuBZPxYDH0IOcRy+cMxpb9QaqWXVpSLiHNhRvcw2o
6JFhB5WfKleHHYeePfytoia9YVr7WB7KZB1EbB+WnmJZvyfkh1303BXZb5n11VDo1rzBo+H89gmU
waDylNHfMzVHggHZEK/XWSEmSrzYdsw+qLLWABXosvfaa1JeOvkkZu+59NC217jyaqvB5n7L9XNd
PhWUaroIlG6/SdiZ1slW+mitm5ZtYygCCAJmCK34IwvtUFXUNKSFHHSYck/F4o+3wLwY5hPy+4ja
O0XdxCDI5pV1OSVoqOq2Y4gRyQjPc61wsxQ6fTzhyms/bMai/os4BX/qf0e6Toq7Dr/PktA0f1kS
5iozw6pjaWzDh2WrnEd47zecNnrLd3p2VGGFJydIr3VIoUB80GPOnGZfe9hLnkLW7CJNdpbRHmOR
8PSpJk4kRv280+Y7Oe8LQov1dp1G2zGtKXqxAHsyIR75nqT2JN4uBWtlrZY0nAB5kae7CQIAoDuq
rMW8mWi5BWSWWWyFOUWTHltqNMxAdRcJnjMT97x0aqJLrTxUdDgY/QZOOkJnZUDQZr6XxkNDmV6A
3mt9KCIVb2lrUWHWAStS7KUgQHehj6/ysBy1AfGRUelCxLfGD5p/Ncm1EVAB+mvmhJd1Awwmqh91
ZaOCXY+Kg5DDGlkLVO8oEpHkW7+iDV+RHNFzCB62RBrRKge6IWIszPcj1tUGI32BlEtcVZIIDHOP
+sAVKYVW5Z08bXI0DtZtkDcaPy2MCWG4saGmlsOeO8g2bDCHLlzjt0giu5T3TXAMWB8oNregZ6XI
cnTgrkX1FGkvXT+tqnlcd8Afm+GupIEhXaPqgH57m6HTsALDoyofza6cOHVw7bSbSEy39FTnt7i5
RbLd+1RC7gDAVESFqCdZfWTSsjMyldVHkP/iEpRmHgoakf0vmNnRcBZmqiMMFuaeHumDSFsRU8ug
rzur2BC9Hs3yphrsiW/Gr7dGhUSeU0fwS1Q+tc6OYNb1dbdOq4cWqJSEaUXl3xEyG4xQ1GfRHjhW
+Ys04BPPHSyRqN9U/Il6qeOT6GuPpUyas4AwhYa4TqCoHOHPaTCm/QZDPQy20n+IAeDFko0+B0gF
X5S0alpSjH0wDZ8lnJARCDnPU5qPAgEPxinKYBtMNr9amTGzyFCDnEln5qUtUkNGElFaAo7CzGNA
0avfy+4Cl7ALPwb5g6Qyd6JFWIS7uedMNK2D360fODX7Sm30SvLc29GNoxctvbYEEcDR7utpk+Ww
uGH2XNPAAalGREyShdjuqCV/oNxh2tfJ44vPWvGEvUDXKzzhPO81fmEJNcnMlzzd2jhEAUD3oyQ1
JnpIsCvG5qEz6L/lWzA0QXnNEyfwafi0uKlPJbsen/QRn2boe65tdfG30j8qIJwleh7dYik4drnn
g6SnxiDfiL+gfir2d1rlBtZ6TPAUewHTNEuVRKcGEhf6DJ2zbYWGBMbzztQo8m3VmF73WqNSsg94
psZW7O5BStH7VWh9CNG2DpcODqrMFZ1rhfQI5Z7hVET1A6eCaqbONmzr7q00KNDmh3C8l0lGbYdD
Q0+i2AjhOYx3JhqMgnmj5r0yTfecWlUgjdUVu9euaV/65r1Av1RI6GPnFnlc7VV9QIHyoHQHQEp5
9qhMrxL56aoFFJzAs8KG7Sj197FhT4JtJuIqG6ilVsd6fp4N2p1X1ByWCiGGvJ2drKCpKw+ZdWzU
rRLeK/0bKQZFncNo2egQqEWHCliIxARDv9S62M6AtxECzxdTxch1giX/JhOeM3oNmv9BPI6G9qOx
IH4iHlln0LGjhBxBd06cftrUsSeBRZypwLNs0g6HxJwuNtr4aTHGSbvWeOT3B6rXgGVZQIM1WDtp
Rd0DyirqpY0y7/Cf0hVYHHlwxihKO5DBC+vB6Dfk1FWlQ1uIEN6k3En87bI9swWs4ht4Rx+OXrYt
FJ6fp+A1qzyt9NTOA1XmLUiVwjXoR0cX3dqJ+QaQq4XmDVwYHdpE+5QGak90qejGWcCP74T+VlOp
h3yPxomy0vSssI3oDT4NIt45vzYOtAM+ibXe3EXmJkZTQAEgpJqrUjIF4ZW5sbTOE46wr1H0osin
mHiFYqN1Wwwy9KbMhqrcPh9sOTvCo4ISVmXb1ELj4qB/GNHJzJse7Hl51NNrsUS10sJko9AAIfwN
Spy27loefvnsdAHRpbNH66eHnBVQ+9FeYU0JybsEb9Ky68aNKq+lYFAiKfEhB2mXyZdpnT4Z0V4J
AIASjgwzoj1N07ngNBbA5yKr2Y6CkDyaJQPzrm6A84xMdw9mfddqOOztbrIV3ZWLGGhJbmPO3IYC
r6F0TGotaJkhjWXYoEfyPWn5uvlwjI0R2+VEJX2iUs/H7LMW6CwrniI8zqnmRkAlft4SfrOD1pF7
ki6OVkVB+vnv7SwyNMzU2PZp413N2DOKy8///u+Osn/8+79uOCG2GaFecpTVynuW3Mh0zPIop3/Z
lf/lLqwvx45hiAUth2q1TqiMtv1RMh7//27jy0FDnOGWZi23IXekN3/IDZauNXuNn68ifXe4YGeu
mBbmOLDfX96GIMa1Fpjs8kDY/uqo032OTCq1K7jslpS/vZpvztOGyFFNUQzIK6j4//3u9dIox9Hs
KfGA85iVBxEvepmKzLaF06fw36K9OU1eJ56LQQTu7A7qi+YTjHNWrUdJ/ohNJox6k6ESKtpDYo6n
sn5LFdjvcwljstlXoNwhv7coVgflAx3OzLG4fav8c09DgVxQ8USGd6Z9mAUyX8JYJ1cZvUYGf5pc
6vy3OD1q+IEptmp8Jlp+SHrUUPexjBE0IHxF2BK1uqYaliEESEt++N3YrzTmacn0UKL9/Hb+c3bS
2X0bkJnoDqnQA748rso0ulGWKT8I1pnjIa0nIrbsSN1wYymZmD9fTfpmTP/rcl+GXGGNgjyyP1qH
fses9Wsg5wQGIgCNRPIMpuWM1b1NLxSg1GoXJ922qEv75x/x7Qj545a/HHYJ+q36Iec3sJOzlFfC
b029+8uNysuNfD3E0+kBz4MvUTPUL8910kAAmBEXaVnyHDIIqtVz8H6kH7uCj7YKYF6sabIQbnOi
0rfSPnJP2f58n9+YLHjW//cTvjxrPa2GKZV4tb1EZXNTsfVFEsK5r/Xvfr4SRqNvbhfGFVOtzH8w
8/77q+uTpKmyHOmwkWSbKtiyIYitHTspCFvdstGmrunbY/Ui9g9DfCpDr69Gt9PRgj5XqTPMdDUC
AKW0LM4heENlawLxQ3mBTMyko2LZDONFyE1BXIeMCmil9lnWMJ7CiPsVTPda+VwEv0N5pUEPEHy6
W6rdhfO6LJ/mZmOGkS0kx4rqtUD/m8V7KN6iHnc5wtNQ3gpNdu7M9yRApTQQl3JN5+iMfEwzHKGj
DkN/EU7bKCfosNaJX9/XRQC9+6lMnyIAKX36rHTTxixfdQAtTbc3G6pUJpnk7EF1NbkFIP2NbU19
oFRphsx7UtrF6MAR1ui2yZQj8F33MUj0kubJozyuDQr/0b4FEk0ISygZXikyXJSJ4CiSJABQ06tB
57JmCn0A1kRqIrvWmA0XsoGqJPkQhctjA2VAdySeNCFdxLsP244Ymp/f/Xdf05/V5OWL/6OwWBPm
PEYK1WQLi4Fe88er1Rl/KV+q360hMrVjhaK1xvS+jL8/riJlfSGWC8qVTCRF/V3pKhyop5R4u8C4
DGgZOUw30zYXaBLR4G61hOL6LmytfaDT4SZ+wbd6J+1ISJHcNLz3q/tecUdSGtHYh/pVGIj6AApO
cwWIXrWrhVsEm2bcT/V+mE+cBRHt++0pnYu/3Bq172++HVnFp2KqfD/i1yqIoPlCJyJkX1sIpHu3
ntwKwScZYF3ukNfIGR/+p4r7Aa+FfMETkc43hAAI7HLJRpQnIjbovbikSTtrdq8dB/Tihq0nO03f
BclToMJP30/hVbUuCm0/lUC8JHqlbRRGYLYLkuWuZejy8TLCEt3O1VdjTN2QLiYVEv8FZUogP0ej
R+9yUk60WlEZ6BG93s7lJ7YZFMaGMg35nt0CqyADEVrjpgcVRMYfhHzWMsJFTc7UyT7I3Yxj42w+
dKXdUtEUZRjTKz5zuoQ0zTLN5lZBOqNhgG5MzIGGI8Yin9jL6hMUj4ZYNnAOyZL0lVY2IWvpQgG9
DPKWRk7RehIsn9FBidXCTSbiJ7wQ40LbuslUm4Q18DRiu43UJ3HaQUxCQa/2HLbcFnFrzXRy1RZ0
E/UZb5Gemr+T7H2Sn3NSLK1XI9520YmKjVlxuuT65n1LOcbnTibG/zocX0O8FwaxfOr0sfxDJiJJ
6iIi+n3y4RTf0cL5hPqpQC+FC6gxX2SoJd1Lot61/UFp9+V4JG47Ew+qArQMs0r55MMUgq4rU5ZQ
dwsvrbMlCOshaZLqiQ+hMa4Dmvve0dljwJFALOQINCE7uodHtXjm2Y7KjppPrj/7nYs3QB4xh7hs
7tleMFNHkLS0S9QSznvllcuiLQlXefFzjB+cKbLQJVgpAnFhQri/kqYyWW5SeCGyVmGmx26eCR33
q+dRP8ntJ2FBqxr6myk9GrLH6aftdmK4HyM3a3djchIaYp1so7Cz2pGlhxqKhrotJeLOb9RZQb5T
j3M7Sgc0GDA0tSirahehIx9I4RPcSAmJeoNL3H0U38G7LRZ+zS9S3POWlL9trD1V+ZuhXOVih6xY
lR7GiTRhjtjxhaIu1/WLnVVQlbsviAYdjsjiOxqw7QU3npL+D2Xntds6tmXRLyLAHF4lUhKV5Wy/
EE6HOWd+/R086AeXjmGjgUY/VN0yJYrce+215hzzTHQToR+6tx/oggwc8GytWQ+gFbjx8q4vzob0
9PMK+u1AjvJLBiAxyzquA5YQpRl6V5HsNDPP4+bNG5YFnP20fuJB9JmOdyKqY6eBEPPLlb9bVr9e
+WrxTjoxqLx5WaXw9Ymfsw7Rq7EHhYeaH1jW8bfLfbfUfb3eVZmQ5GE5FTpzhsxDE1rMdEGKg8Lc
FnK7ZlJdGDr182YkFkOjoUcjSisYy0UqmKzRKZCgZfKhifyLN0qrivQG00J4xHA/AD8uqqUzDsat
X71IAQsI3pWRBj8tHFMHOy34hxQJoBd4m457KtKkpwNp0HyhixCCKKY+ilRKMnXvzYpzn6lSvx/a
HT3+ahiWibhpiBX0QzcumSHo26Koj4IQEVRdiBhfPJBn2nau89s0Xg/lzsfemLIEes1TS6wO8Lyg
GrD8LVOYnrPOGuZhXaNA+dCCFYeIkHloW6huW5HrJbIY7ukujKljxge6eflAnrw7iDSEh5tcWUXW
TVscBOJ82kNR/OH17AkHLB+gAS0lurG/bcHSX77Ff0paqlg4VKYF1UalXT8/TF/2YIs7yYrECNGP
49dKjJcRzk45NI8mbzvGiXpGKs+Md3Pl6bbZExx3K2gdSXJ32fxfSRedBp6A7M93GhizdJLAKcKI
lovVJJ1l4QFpTZCdLIx2tF9MwxGR/zTQUhv1pqhvaFDsNcuzLXKc+hw4t28b2naOpgU9rZuffX9B
bUdSHHmLvbDpiwv7X8U5k8yY5IKNLMowLK5SdRMll2hE/ajeCJTfBV12DHhAiMseUdzU7c0i3A/8
cnnnsh+qLJQWnRIkpLO8PHzo2ntjjKmjYd3HxT6m3BHLJ18SXKaURXjHsqUP2zx4TQfQ0Cj1cRnS
RF2a3C+QmG3+RNZb2d6iHJkgtRM6rh5HIGS4l/Lq1hAeLAQciFB4CQGoQ2BTFsGfoLVxvfs8wDTV
oTdqC7Tt9ASDziWEggzDiO52dwxhMXg8HA9ld6wZpCAWEiV0UZvQaOwGGK6/D/zQ8YrnZjjUCdx+
eM/E//g+HMXMu1jAF4GmLyZtPGpNYgdkSjW1+NvC84+EbX6WFB1AqqWy4qlXPQG9tAwvzzkeCZrb
GjRpUAfPxMbCKVnj1dsIuaDk4HzC5JbVlcsAywxWOIgG2u1MH/A9/bI2/XOC+e8n0q6e7rzuZU9P
+US6h/6eLqpPuzCnL86AdzYyhCTidBzScNQgwMb6xOS57za6sIu1rcIb8PPn0f45mPN5DJiioqRA
Yv9nNiYkcRsIFUvlTMtOcpxhe+aWg1yvYpLcNC/4k6BNipsXPdl6wh+005Uk3Ez4ZHRtPyAnJxBG
7zBLRsQBqYQGZOa2FA+yTBQERnTPNtLkwUSLjMxU4jmLGgRBcreM45uMrCmaz/kGZazMAEayK5SE
2orGphjvYYjD8oY6u0RTqUvHZPTuy1nUgnacyX8b3kSFvinf4+RJMk9h6fx8Y5TvTtasQqbM/0mK
Jl7tIWqj/p98xWPrwLwaY2KCbfpiEt1DYxSP5ihtspIcv3mqhh9lEg6pdu7FNSB2IKBMi9aZh+xL
XhYMVnEk+YtKIkli2weOrx/iYdXRoMYB8PMH/6ZpaHz93PO//7J89vAmDaAwdNuI5TDefJMJMEs1
3P6fryP98+TQ0pFnTpQKuAVW+VV/o5QmIwg4hy9xDlknmMDlZ/JndErnTjMWjyDMb1Nsqq7lYipu
f5npKup3P8/Xq1+VFEWdgWoaeG5zlSkWyZgRBL2jTrs6BoTqx4c5OIFGDwEgjXUacNAYxkZKnyjh
m2L2iQRCzVmC0eY6jj8YGuF+HRlMEzalvGB0ZXNbFeaGNTbHWlSsBIJAKgd0q8QRxnKL4YmkqRqx
6Kz2hYWHkhBNdXzbGkCpHlDSSdZGQG5V2njKrM7m6mXt9PkuR6envheYFEM31Owoe450tLB20q8V
8kJQlidoyHdhu0R9aamvYQ2uE2EzHuzY2rXebWBQc7/lHAPi147jR3lQ/B1zlU7/YDtAyT7HLLav
JQ1Jz9tSW0jKZ0wUJc17eKed8hmGn7WEKrLCYIt8VTgnJZJYfw/WR6kPeb5FbaHj4FEfqGU8nRQV
3mSG/aNMLw0/lNyveBuKdsfO2PunDpwtA77qItItyYZLr2w5xMmdPdvHEHlwsJQ1IrkZKqw4QEzz
jFp4LfH1zr/cbMH4o6FPiE9F/JhVu8F451SHUAxiBC6yGlhz3LuE0EFAvVRhsCk7jNYcVc5h9SSO
i1rGUoCuNsDVMOWf7J6qfJdoNDjM+5CIq5YE1iJdlSHD0h4zIA6ipvlTC9thThFlH+dGy/savTGK
KGQMFgeYjuwCn9A7t6o3o0fY2ujQKZxmkzFoD4tYuDn6svLxyYkQ/rhh2652pU61Bc5SWUz4CkNz
HFj8aOWwMQKkq4Gdkddj2lJ2DnWenEf4yFp8K5fn3uh4To7sw4G/ifm4JDEMa0Y0wshYhkCTZTXC
qocR0HGwZu1wQn1ZqzWzpY8E50/aYUO7FQROaG4n0Fy+VD3pa9kuN5hYGWASV1gm+Hty69Pq2RPp
pMevMkOSFPWTyY8bcZoEX0/DkKcJ97YSv9DWypCUMkbTMUFRiZKJLo1bhXXETEcy7g2gmHs1aFwN
C7uG32NAwfokJc4IPaFdh8mp6tyIWbPyGGEu5VxIKanyixAfl8UVp/FlQCKdZd3mvAgVNvjZOq4H
/QLjjwTIACylrxO1hjQcp6q5wFRUzKA37DD8bzyHe9nggzUvnOvjnun3RNwECUDFsgq3mopzwZ7g
/6PxxYkekXwpMMa6g1Ut50yqmrkMs3lVQkJUZXjTv6xQfzuv/yljr5bHq/1jgAqZ6zJHzbJedNan
CS4acVPVLNvufuCpYQiqhrYXxczULxOMobpLbGbxIW7F4iEdHDO8gUUtWtt4cHAloj82eoyOSDU4
g8/PJs1O4qFN5QxbiBEZm6j1Mno7vzmAqI0qGHvlIWKEHTDb/nnt1+bV9Z8vJ1mGJtN1JkRyXp2/
bDKZJEuAdVj7IynaqO0WyHMoSLxz0VIYB6KRjwpUbytYpOTWxxfsLlkO23IbcrwdaODh7CPKhskJ
ufdCBELD1ZJbcukETskIo9hyFpL02KkM5cnHHl8K9SmoHgTE4cWu4c1UnjHV+BYKsaMVyahY1wz4
OkLkmTYrhlOUnq3SVNMS+rnFooV00rlh98tM47udVmbQzffXwDVaV7+wpZdFMs7N6Ej5NKutIcKs
3yBW/vle/1Mwzs/Rl6tc7eftKOLCqLkK1mkg+mN+7L0XphoYV36+kP5Xs/rPr2rQHiBlQFEV9ar7
aRVNA0ufs+nE2jBJK4/RNqr7iExHbxAIYucszdvUMWUm/OW9x9wCQAbJToC8vbREVgWOGqkzomsb
F632t9MHyZA4b8Ud0Lr2405MGGOZNvwDdNmoY1WG5otSvCtLO+RQ1/DXAFAuChxaCD4yjuSJd4dY
rQp3HVlhXkz3SnXKwNXUxzSz+/FNzT4VamSrX3hMP7DrkB0byI+o8hJ5p40B3njKs9eYbhxrwZiu
jPA+arH54HhPVzq9tOZNMTy63ccqYFIYrRMgXCOJ4+WyqDbokNTxZBZO5Z2GF4PkVoPzpNMLHIDO
Yl6cfTAHGI3YIGgeLyow99B3VXAGn2Njs0EhsZEzLFKuiTkAlMOE/msWAzx5G6xl2LKYb0v2YM1q
Llb/iKYBhtao2rbZkvPIwAo/0ajMobpITX8QwmdW3cWAkzCstp0PbgbXb6S8duizeg4Suoc9x+DA
yuuI+EhVtn11kPUVEbv5nNZ14cftmxdV47buKzAEo3HO82w15p+9SZq78ZRyoGy6lRC8DYRN5pat
msYqwIkbwgdO1kZyB4CiBslisWKN/AG/3/uzvS2m9t3FRBAidKhwI8Yjap2Co3R5h7hQDcxtlIEE
78dnzSLp3dbNOfEBE8piVCjSArC3+DHEUdzEqABEZjJavTNJleaUT5YTa4LEvXhA+0SB62pTQvbB
UqGDWM0O3YVR4mldtrK/9fp7w9sZ6o1UrifY+2G2UZVnzDWZ8GoS9Kpt8+wNERrqudw74hkqanyB
VBmYxpP3Bj3SsATjLPZuM67oAWHBlUjra3s7Q6BhyEB1gZVgc5ZhBpdSC8gnEQCSUoJgZE19nf9U
PcnRYGsmW2xNf/K1jw6jdcukJVIfOnM7NjgpRZ+uBPB4epXxZ0dOXAAnOR5eWx4yYbqhJFnnNH7y
cG3xIbvCzaMHvb/lOWszujRKcCjV9D5WhYNFFZpRuEUkENPUH/h/gvzg45AvAbh3nrbP4vfCo7uu
3xjBsZQy+iNr7H4I+STjCRaxQrFSW7YGjgPTfBhQ1Wec6u48EV7QzmSJFrdD73bFA+OtXHzMtY8e
eo53stDhUuPnaXWOq1WqPCDmluCYN8Z6IPAYgixXQQUibCVv4NGTAL4sRkRZE3FYYiMxe5XcMnrO
fZhLFGvPVfsiM6JNXzyVmgBx1dNsoxR2tC1LgmnbNUUoIjPVonretfo246PCkxoupPwQ3SDi/a7v
CmFBISS9AJUlOY2Mur6SnZh+oAVXnDwfitOaoYwslnt47dBRnCbQXid4WALKPUUQX7SSGVg3oGfE
c8kwDp1Y8WCY5QY6P8IMKHqrIVhpmgsnIA/wGRhH8BexxKQneq6Jkpq7vMc8uFNbYoltSXNrkSgs
GSKDrcBiH9Za9gHep4wpDDP+xT6QZU6VfwkTIeZR3E4SGvmQpootKFtoUqZ0U0mEy54NLPs+/Bf5
hgVT8xxLsZU8WMQJ4hf/pE9vFQmLPhF/DTwMQiTGbZzei+J9175FMgv2iJhmraqruHQmEldybEzH
sb7F/Y9YCQx+ydmjP+DujIc9aYD4gvtob4SHIXBIxUD8uitV5GbrsJAQrBaOmD5R1RpkXCKxE4VF
VD+hS9hJzXOJ+6vWHX/2RUx3tXQOa8zwa4+GJr+kqR3kGsEPgS3JLiL7QE7WGFLScoXTdzZfKdid
4AYD4cJ83wgr00Sn9EkGVkL0hNG+pyEogkv0p+7+SNRzZP2Gdg/DPcXNPNJ0rYoXCFEiUjbMZgHo
GNXfFS2nnOdOWeecUGVvJ+EfKFckoy8UnWgoVgvTjfKbWuFF2ioRSkOW0cBGNtdqsAj2ZBPKUBpl
mEKBE/QI48gsv0nJvDO1FyUik7NwNeZMlr4cBt4kh2yMEfACAyB/zSyxVz8YHlIpyKFbxqdSRc8p
Mqdxle5gTIdW3tAOmaglzLuiOFL1mFigGcRqKzndAYgQZ3yD+qR32D+DBbtimbwEbHokV/g3czvY
q7dQBH4uD/5CG/+tDkxpxkKzoRlX530BNRvIIE6nRDHoxpY9i3DYS2LdTsOnn7xE07PSrXScsDF6
w9GuOrwcz4K0p8388yf5tvi05kQiy1Ql+R8RgKZNMtEl+CSw9Df1TTBefr6AMldu11/1ixPjml9p
mHLST3NzYWSRWSIPtPOluhicM0RrW1q1l2CVuj1UxYQ1bMm27kaL2kHbu2CJ3E02oYaLxr6NdkhQ
l781Xn77cHNf5kvtnUNSDq2UD4c60PS3srm2tF+6gvJ3A5uvN+Cqbxr4kwnHkmuEDy9AGtzBlh5H
Jz2cR3s9bd5fyW7ujhiWVv7q51v/XVPpy4X/frAvX04eVE3AfIv4ARNMRB6e5fILoCP1+6Pa/DIo
+qc7TGmtUOqSbIWAS71WjJVj0ltCw8BvHBh7NW5Mf3Io3gvxpdSx/MgbAgp//nrq/JL882RpxHZZ
Gqx2CO///fHCuIlGz0PhrzOdNRWoC+hFGSaHz0xxdR3/M8FszyQHh9ktcS5w4PrlqGbQayim0zNE
ACIILG/fQBzMTmQfiPpb3x5SwEYSbVrvfowfmHepNAhEnSB5R+vcsryEeYttmrxzQ3vr9L0RbOWB
WIS93u9//oLfeS2Qd4nAy9HGSVhl/vsFNaUHNmPxBYXsmbmxSvFdcfzvCG2lUgo2ptEtvH4TC5CE
dgIy8dFjByTVp7OIvwIv+SJJm1ZnHjH9smxI3744eI4VmJmqQcP7vx9tHApTHkQjQcqNiLtbWR4s
G3ZVwokseClMw7w1sP5lla7z+tFUt1m6q0hW+vkO/ds3xUakzjGFMlBexltX71ZtFnqrKzziZKhR
/98CAdPVx3EOWIHaEDrGazSr7U9Z4iopcgWH7FIwka3cb/rm/POH+WcpnT8LbjMCB3QiIMyrx9Gq
ankULYs3ILho9FFE8ZcH/u9N/c8Df3WFq06BYE6xOHlcQTm1D0wHbEArwyLZhS4gAZgxd/UvjZd/
fuWrC179ym3o8/vPF9QVRMWE74Z4VNKbn+/bP4dyLjJP0rGwsf/Q7fjvo0TPLKzqUcSog/RJWEvK
G4oVK7tt8tefL/Tdt/l6oavbF5pNXAUKF2IKoRgvtH2i9O3nS/zrO7z6Mld3TBuUKRNSrlGMu8i7
USVyLA9J5miMwcp3QvYG9poSvOZvb8L8h6+fja9fbn46vyz2yoRmRcy5cDfg1FFQaJ+k5ph7rxyL
UkJfq9iOGePqhMaxTPx/d5qrbz3f+S8XF8ayErP5W8sp/fvplMynbzzsyN4GeCTeL1vqd2+ajuxK
NWQo0WiU/3s5HH1W5FkTahIC5cb+IJvj4uff8bsrsLrpuiIBBBGNq0el9mRlJGE5WdY0TjQCo8fg
lyt8+zIbssJgXpQQyClXDSIQ1tYUJwMKGXlVN2cRjG60UZQTlAZYVKbi6sVLMNCIzGJ8YfEvz8vc
6bp+XAh1Rb5G1AlMkqtfDNpEOKTzF0QCZdFHLvcQMGXhl6vIv11m/vdfH4x+DFrZ4DLlsb4kfJlb
izqwWD0kB9N5AdJAWbh6lDbx/rk3F0xpEWQue+ch/O12/1Oe8IRiCCbd1dJlJObz6/Plg8g4/RpT
5oNMmEeAmCHfxTrBNCV28K7V1frn5+f7X/fL9a5eR8rKgGeI64WI5+VDP66b2MkEO883Oj4cBWAu
SSx2UwDSq355tL5bUL9+16vfFmtQ3Ygq1x7lLRMTEa4mzTH65b+NR/+tArir5kzqlmVRUdmG/3tX
K0mPOrGiQInIXXOY0W6CI12zYudtNG2BHgbYy1q67Z5/vrvfPVVfL3v1VCVZAYqw5rJxup5odBOW
kx96OqA/X0b5bhXA/2BIhiVpuFOufsQ26eRJ9HhFA9P10ahke09iOogyG8oWAwfBPNFVcoR6TtVa
aYAirF0/7FrlvSNKW/JvOK7BKqbJDjNW7s8Wlr7JVr1t09i+d0oUNGMbAdmdBdJrBA1u/FJBavMP
cP2aU4morJIcM9Xr+KFRJidwsqDGNundOI4c2vehuBLqJ0VCl3Rs/cfG2Kiq3UT3lrwh+NQwX5Xe
W5sjIz1sQgyoBDfPdxocBZRRyYaukAWcCHcLdFSY1Gq3rzIkMvixqTMH+kDZsywuGuDUCvMu/L1C
0tgkN+vYsjIDa6S4LgDTQntCkEGeNhnmyyp2SpmUNXqbuZtFbyn98p9/yr9bwvWN+CtboRlPXNT1
8UQUwkie+pYiQ+Ab9Jj4bgSSucP2JGb3NWSv2S/uM5oVSaIWl2NbL8h7UwlmIviyf0il58gXbCVI
geDRV/POdQD7xYguBdHwVXqc0Gxr8IzwnuWsJy0TS4zR+hy1cQlbrCMKDci9FUh2rPsbMQOOS/K1
+CShUsqxocFir6Amemsos5hbGcmN/lGfvXnAk9dJdYOnE1pRDyJKu0uekN6V3UMhOCVNRjrPjNZh
toY0GQd5XXROA4cvwjePdMul0TP1l9akkb/KAGIrdkmDenCmjkQ3uEtmtw4axJLY18E54x33dr0A
qB4sjukKdGjGVeKvvP4lE25+/lW+e48tDQMLOxEyteuhjywUuVEqPJ2Wc7F3l5//+Her4Nc/frVI
iGYZgI7hj0v6JlEfYjSidOJHtw5/WY0kOiXfvWaqKCMUlzVRvJa6+13lDUNJ/eOnW5jOU3GqNNhB
9VqLznr+J+p2NT1Nz4T7s/EneEB0mqyFnG7rqV4WAdiS55j8PByfEkNdS/zAm0VnC6kQujZCbou1
YdVbNFVzKmEBsSfyrSNjY1fw/njErVa4jVJyGsZ3xA8VUOMyYQrCJJaUT6QyJroZ3Ph6jQIfK4Ox
06wLM5TUv4PlTG70TEOcbjEE9t29kNu6jOt9zdTJB+kDOVyowfy+JHg6h5VgrCwLRPh5Qp4Nnz5L
MQvaMimpk7ExCrvSbuqOcM2P0iKF0DoKAbImXcP8bfaA7zUcxOO2FU5zgnDhBqGxrNM/leom4RnM
HAiybrBzqrrMO0n6Mh92hfUBm0wLX3R/hdNzqIRlpF8ABuve5i8w4ibQ7o3caTPlrpbpcLQo5elQ
DspHO63p4akRQQauorqZ99ZllKY39GNTJJkZxLXUht9cgjNVHbjtyAA8gU6oM7Op0TjMGaymuBXG
R5PoAOweBVzlmX4uIhMBZ35hsA9Hg+8SlUhQbLmfNS8iN4pszWrbJ499bHvtay+/GObFwlseqPLn
JMGzsBKZH2PER8u81fIVd1R3Ir9zKiODrwmTWFXtKRDXDWIbk6EeRdOz3P3xmo9ssNvmVQixicQI
NhaVGq8x2svUF6kvLZFGwsYnbwF7SmErc2Kk5WCVj0j3KRp4XcT/rhtvcglGc5KOR0nfCwVmYkZc
4RgvkTgFfrTtsZ2SNzy8aoabGKtChijHeFk4qsa8GnRIByzJNat9YTmZcsHhrBtuHjp+BN6uW4nI
k2nyp/VqLBsiWTn36LOkka5FQGYNNgR3btoosquKFyROooSDX2Z9vU+RekQFSXfBOhD3ZXJblzdN
fUk1mDE85NmDlOpIn/dmvkcaXmUsb9uYIab0knivA7Jba2vR3baYEdQzxzxsjYcIyUyGRsAkj1zg
DQnScRtFzBep61k2a+9eFdSdj3KmEMieTncWFWL+Zx5i9SiK6SUYzU0jYQEPmNFhOmTf4J9Ny3q4
gYYcwg7w8lMRvKsScuboYtI9Ch8zlE6ytkYepXqqXUSPfvsBO8kcdk15L8Gy94EcPPtIapXyqcAr
yE1rMSpWxVlk+DoyHDNxjONmN92a25Ya3Cf/WfAALkvQbGjlV9KdXD6axDBwAkrUR9l7F6qepdzx
0X4MvO+hpLAIJdsufYq8rcaMKf9gABpLW5iVpYSwdM2Ewa/Pszs+3pf62YRhLzGIBf4G1Wi8tNFD
y7RUP0x5vcw6aSUPlJKkR4jSn4LnDxpL1mDlWNc05Fv9rMmeK6qXTBW3BTRDuJBvUaY/hlipZVZj
vcLYRBb8vQCcu2t4fD8s0PNq91gJ1ha352WAJ6CEL5XEOPdzCpNtKZ2YaDb51sxZk9JPT0A42Sx0
LFrm08zwxRgaGrSwocsCW+XlGtUViSo99pZ01BzEWwbGCvl2FH07HF7L4tDDbIDnKctbTzlmcQ1Q
854dciocVXY7AkfgAwjWuwTls0SasahH3/ZwlbMDABrxVhK0E5TFttS6MqP5fvbCVCQ2rJmyMSeG
4eAApF5LlotgGG6tBdzOlCEOIm1uIBs2n4bHrm6tpHh4V4inXwiy6VZZ5YbMKHtv58mfWX1qGSCB
R6+HP0ab2HlFBukLpv0iwhrkABiHmDiFLN/LfKR3Mi9frJk9kQ9Uo8F9aIzbHF9rjIJIe8GCV6un
wveQNX9a6XM2HIecXKPcJkClmNxEecA40dJjFHIn0fcy3qTwIaxXwPYVE/fRnZS+Cf2aKGEfB8A0
vFblC9z/EqlzA0cxvenIyca1RGpyS2KSuJDrG1h6lnDRu0vejhQfgGsdQQNXI98O5ieeI7B3KcTY
DgWRP3NtzVffBxmlCDhmnnSo6+o5oc7vy9cKxmwNeTwk9yRhLUZGgUY820HgqdtNy3XQR4mz9hxt
X7TQO2PlY6EZtJsKVyCwiWpZ+yY5ZyuD7SWaUFVvCEfGIsC99lFNgO7deeJuTFhUET52zwO3glFW
AuIQgEx+ZyClAJyySPht+aV1bSHHqDh4KdpPnuqB4aYOS8U6kLkRM26s9YMY7YC9a/o+lyA/pnAQ
SJH5kyjH0GcoJcHAJgsiXEkp5JhpmzfyYwo4Ugb+0DD0t1aGfj/B6lZfYr6Sbz0q6OJD4jaQOk8q
4+p2F5UlF8psTTknIRN5conC15RGAlYIES25/xrKpJlsBrQeiCt09JciFpXFrB3LP0WBcuQIR2xC
lw78F8g5N6dQjIXSuuFIconC2XEvD646PNXpRS5fZFLYWYFiDyls8eRjiBLko9Sjx9rk+lJkhjaV
sC3gQmCJUaonkM85OBXyzlECDDW9ejJPxr2SggwGvOR4BI4IMGM3eDVj6JCoubyDilKUv5QRgtTb
Hos1NOVsySveBw/oTH3I+OxErYsOv2heM2GZIGIkVGVuAqNuqAlTumWFLuItMogK8IHMT9rGmxIw
qmgnmgfXdNOpi8A/0LuXNNQXUMID4r1HDKiIFWHqNY5QbVTvHRuJGa/gB5mDZMukKrHgAKXv0o9a
3ljDScn2an4gDzzUDiNbWGlDth0tsqpWBZJPRsHAkcZg3bflDuVdM5SOhioWOaZV3HU5HXTaZCqW
RdnWeboqTAeSNVu8anODsVyUz4knO2G3HuXXgWJOZJuykIw26ybSeQ0RM2W7Trjh2KEmr1W/sVIC
v90wOLZMNMSVGdjNsK3niFX9cQrO1iwuQWM0emGIPHC8aGN90YveaWok2G7HBJRU64YtrX2dmTsU
niSxxIDe4pqigjSG5KauUW8vC35kQoNqft3oHNX7Lr4fODv09kAkT8RQVuQeNrPMaEJbl8UnHnNx
DgBgatFyQGG1BKIluiX4azxanWO2ENLTUzXFtmW81z08S4pXXBMq8DrxQMi6HLBmmDzanEwRowXC
bTW8MIgOKpeBQyHfpb2rmUdOQIQxgNSYqf3DcmrvgSiP3om/0POyszYJ8aNZn1tst5JqT/XNwHyc
/9ZXMGOKCJkN4haIrwgvCockTDKhB5t+LoqxAaEFbu+4H5GSHyWIudLerFetb0N5DqB2tB4p1mTK
o6Hqdqz5gsLBECN0tWkIAfD7zJkwUU4Qa1k5o+JdinSqrqVorPvOrvl4QMZ6QD8WQTiwrRwJc6Xv
X0QUzczhMdetUDZkDZgPIg+qao9Is48ZZEmi26F2QU9qvRW4cOiErSbVWwqzOItqx0tYxBnWTJDf
8DbzTkncgbC1FfE1bAEpWQinFhr6+2SZ9rjcodhoHOhnKa++DYhIz/jlGCcF3KU035kURF3Ma460
qL1B0Mvg/eAbTlizCHWPAuWpGq2zitceHdpclYCKXhDdVOwCAkGaM18ox0ivPxlMFpQDFZda0iEp
ViGdk/xE/QaEf+reU5WFnWACuFbdRmmgy+bL1GRB9GdHwJmfsvRcuvmCoHOIZikcbR3RZnxkjjB2
e5UEMdoRIJS81F8CvXMBq2cacTcisjn2TCVw5cjcisNrjw9HLC66/Cpq2YUcLgvqurwPhRAsRUBd
Cl6vvojInqVgJyU4DV8j75kDD8DXTOXf34JvRZXsqBMxFDNF/VzW0sZgQJXGRHKInG3IT+PMYMD4
9swGBDZodhKahVy4tNrAwb9Aysoh3xGshn4A9MKOTc0D7eSSNVQF61JHVJ3sJeHZH6k9URLzD8zx
IyuPAQjAjEKSTbJtmUkK56733wSQVqxwXS8iZHBKAaqx17/HU8kxB4Ueuzs6UgaM8lLpHiYMvKib
83RYeuFHVJ00MLKKCkAYU2cD/1SsVj7dBtXoqXGRocT3knYSWPKGEe2p8FIJtHUorSMnz14jHqPa
HJZD/xqwZ1kMLylM142AMSzfGgrLCAaZCeZkp90MnDi78RFWGHlqhJUZ8wOjvFNepeVtVCyshn8c
IhqTkZesGtj7NRBmpPQapS6aQch+iEKmUxubKwqqAHlsqLL0yidGBAaZQJHoCuI8ifFhdYb+LaV8
MDxQi9CHmahl2jMVTTQnE+D0pTRtspNUJasBW796zDXOcAsEepm37s29rMircTxiVEyYdMSGyWBn
Vp5gNBSXvTLDCahXaI/dIsMK2ntCmxRxGyI2EekD+WZr+2QllHnEibm3TSP4NK3g2QOFmA0P5rSe
6KEJa9l0NNXBWL6yVnMUxwqDnanuPOtBIGZuQcWxLSyWsH5vqA8oJNlvJfqJbYOz4jFH1SGadl9v
0NfVcNkmVpZbnxNGpB1CY5MKH0kDcuVscDY2P4eEiHvNbbKXnGgFjZWGQJcYPHyq3aJUgTbFx1y3
uK2S0TgU3qY0dxowYorLAMMRgIfqoScJbORt3BX5oSZrorIWqfWplUQaIm2ieu9QQqJ+DVv+JBkC
6TocHLklV4TJ0RO5gCMTMgOSPHV3GJwDyiv9ZrYXV9WdkggPFUIGYujSiAihWx3gXXHS+lXgNSvd
cxWIaTI6SYBHKCxnEjKdlL1KKF6cIn5CEDAEH1m3F7qdAMtXjI2VCfCvG7YmpYI6UpCdCAtGnfbW
lU6EAWMy602P2tEAvXySm8iRUwlRLD0BOxElxwdSK2/AfBfBZwA0LGqUY9qqnIE/JHJhzK3X3RKq
SS2J3RnnOk8GrCeD4C4vR9ZGaBnVkzk8eeVHy5kSh0zbY9CAg8a2R2+vw16TOW28VQv+QLAG0yBX
JvXMGd8LzADC1QlV+qOiQRWCW43Fta8IYNupxdqibVgQs3tRJGGX93TzDGrQNW0TbYB34WQs8xl6
zWnrD0/JeCuVAqzAmwz9FogBfWXqez38Mwz7Vr+tpbUf3DL5HWj+Us5J9BOZXKC+N0qaXJDn9XvF
x/KKP+R+Ul8w8QY6MCzyDGbkOBS3ScYljJl7H89Ef2Op6WjJomVO6W9k5UIMz6FEjuQbFJFGxmfK
uCjfDTVRWJuoPYJwj5tTjkzYipegSM3iZCA8zsDFuVVKZHIEbhwNpBOY5E7huDNJLqiWYvLSlodi
GNiFwEQb+Blu+xBJLpGHfORLjZ8ne5UVTE/sh3QS7kG1RzKbO3j1YW1421w9EMPqzBgxxbzNs006
EoRzssQDgaTI6a3hKSPNBIAZLhyAzDlBEkO4m1r08qxO7ORR8FCa9xaQUHb69iYc3wP6wBMxMDZO
m3K2I8JzUMu7dIIU+AQdXWEJD3VnyO8h2U3mjv2JYYNP5ZOs2BMR6wfMxvThJiLRBa1jC7LLuB0l
hi7GXrXu1Raw0Ts9yEGCWbnHCZCgycxP/fw3P+XoQG2ZgqMwBFdTbujE6N17xKiWWnpgfyfpBVCf
kypO1KzNbnSLYj/6BxKU1PbeCC6yeZSKc5qG53nzBLeH+pJqqsdxbWG1WBYWO7JdceQQMP+DlZOf
SKpUSOoYVwFIeUZf4xxvMbt3qbFi/3+knddu3Ni2rp+IAHO4rWKonCRVSbohFJlzrqc/H/tcbLfa
sIG9G2v1WrYFV5GcnHOMf/zhJLepozSPCukopE020cUQNy2aKYqqrxHVZIpGai47MFgojio44gRF
+S4+lQQSWJDmm3U7fuIZMfDNFbB4qcVXjeKZNEc83SSit5RNiXc7Z4qkfaj1o6E7Bns/Q4wyeKss
umQ7uBOa6oUN6mK3jKCzcOLm2zst0t3NIVbMtovGqa9XabCuCKYTLN+rymtCds082tTWMo6U8rGN
MVzPH7JqGVICtTwS/xSa10Zg0GmrNVTC2s7Lpzn9kbMJEwmIxXh5Ti2xRAAOLGGqIm1pAk4KzGrE
Yi/h1q5hZIoJ/q0xnQFZaYZTQ3ETsLXDAkKQO8fQOVLYLAB1CJNDaoa4aQLLh4ECOzuY4IX0G6FD
W+B2xWMdbqxwW4ovvfFssP0qttHh3pB/SzRKeIkQwKqM71VKNNolxneyvdAMkYXXYNIqrCeFfZul
SDrBQAdK/E6B2/Mr75SvboUUhTTAyp2d04hekaqhS54rbCwpp/EmSmcloYOlfLyTRDECmqAmIdww
JAlPehyax0ZYmyoZsZ+GONFAPKrVORypPw9ZCYH81FQrn3WpvkTDBvpxQw7XUJ18Ak+F+zIdKluk
6q4Rb9fiqk/2er5K63fooJLA+1u6UC4UNunBwq1vjXJU0m5Gtx+1m84KjSj9B82WCJhoymuPfjCm
1u7bS4/OEAOTwYaKrU+cMdTi2IeNx5LTAGQv9UDnGWxdY32LS0YLFEiMR2nYWkfA1jntL8CoVIpl
e4B9DY0sElpOVGxAU6fviG+c0vcRnevYc409YM9DTWJXWd3UYnJHlUacnTxz+4IwKfJBY2KDfSxA
tqa21bvRNUhAJBkT9nYRTQ4zXgMabEqMcLojdCDiFNe6WICni2vGB61XQ4FNiNXIdxbTVQK9nfeu
Uu1BxfiYzTz7UhQ7DfdNQ8Leqk1W9zmXNuYVUHE/2/H5JHAV0ZOaX5Dk9hn+oQsfpLzEokYg8dbG
mwK4/xIAUtE++E8MlkJpb/XrCZMFkQM6P9cpFuZ4Iq1jHD6SO7YinqoxYuU4n7YC7rFZhldD/lB3
WLQsfO04iuvAt0P1pRDqJQxr5e6TDL4u06s/sNTK1g1KrDlJRBkljmPdkYkPClRml31O6gKiBmw6
jNhOFa+sNBd36wTlvjEMT3+eOOny78ZAv8yLf5AMys4odCTD8LPS2A6TO68I/l1U6UF09YlUlo8Z
epRhU4GxQFKulK2aH2R6p+GUspcLgBYVN1EhwJh7u0AqUweHJN4Gwm1QXDO/NJZFWKnToJxOMGCW
3JHi754B0DiQsKdyKcFbl/EDL+Qtomqjo0cnS5pW03i6j8UcfqslrkimLZmD3VPXbYL+DftvtH9A
Fw2Ak7TBuRU7SgCCP98cyHgzkes/M1jM1XQLizPV+Emqif1RjAolnVlCW6Xj+F+TEUqv0PAFEa+L
pJsUdt56VezVNaomDzukssOImKoAfSVloZaDvrG9TdF2wk5IvgpjfynZaZL6IRQdhQoWxVG0lALY
Ywhsm4cAfHPKNxoxoMincxyObBwdsMchXxNLBkr6xMAmGTdnYVF2jsJ1+6Ro62u53dFXtZoDEtMh
2uQHYeiq4H2HNnLS6lFo98nss0xHMDxU7fv0RtQ1Ypaue5T817o615lA7z9b4yBa9L8nger2Uf/u
mYwDUHHx7FGtSyaPQpeXt+S9Z6sRzIJgq02UbxugL6XJXOJtjPBUj1tREY9msNIZJlhNj3qYTQQ4
+t7uI7bhPLPH/d3wBMwJO0JdmE7TEImbHiSjfKiZiEksfFHyVANxi/Iqg1+PxzZgcJwdYV/np7q1
LbA1aQ64cvrBS9SVJpwxObeKJws1NbFTuSXvG/w7KCISlLohwPBGN2P4sWy66xTePz06ytepvwrF
ocQXELWNlO8ggwjhaxYAGxxGHcjYCzBl1YJNED+k9QpYsAyfGoIMgTm1hB1AV8DLFlX/Goh4sryk
UWJnpYZT8WeKT0l6P3WYpd1PifKsFmSfkUvrZXHoNREU7rMYkNBiy0W9xHEhbCIMiS8R9ZousJdx
MGVr/NpI9mjB5uPxIUqJvQGlDLAlH5jbuw2kXxaM3pBE58N3dGmQspF2i3zK+kMxzuQraepDy2k8
RyHhW0ozgWV+R2QrzkbS6GgywOXGx2wU7xCY/CYMioypV+ukdDDUbJpm36f3vIVvv0VpDLSBco0Z
Tq0tJlJoxKciI20LXdlWx+DW8oSgZWy2zXQyikpGPy1CXkzCd5S/ofg0hBgL76vsMJDCqcLLmA5D
jC+8i1XmPPTtODN0ZkGpi/q7Sy+qvKMa0Jf7NSbhWGXsyxjDbBxkF/imUSxbYFvWsYAwC3pHWqLJ
dx5PcbxrmZYJ5UlpMRz7kjNgYGHVas8DmKUY43fLrsUJoTtI/fLgTQxPqr6WpB3LE3VSLJ4516O2
XCbccRTS10xYEefOCBweSCUQX7KfT8H7sdHPtXHR5W2meOBviONMahaFgc4G7aYys7yBkghBwe/3
gE397I4YAeX6lxiQI+gZNH10rKbwSyJttVpB7QaMqtsZqNIX+M+yWuGyPvHwEk7Pkna/MNxaNgnT
PCOJLwXzwCQOw3knbByawUJ7N/A2GLAJmmhAP5vxyDk04cgxx8YDrIV3em8suFgJBL/JR2seMaB/
5/WdgATYNkg47wlYsD6bHs02YigoHAnx46CJg7XWOTDuSOrk4hyHj6F1ADdUZdBsjJrH6d3EyDhw
ZmmdeKp0KN3bOmRsoszbpj5zblCNwrWkKtfY4999TFh82FgYQJMy1278ckNzPwI9leoORtC8xtDa
JSlF5GsXrAM2YQKYi1HDft/urVNPY4o6Po5vKs06mSvaSWLuxtSVxg8tfQxvzi3Lq6ZutX5hWDcy
uVtKhL7cYB7UfCpkWGYgwbcYI0mafYGda7gpNfkgMbOUO0F3Zb6J62TTo4ANFH9OcNYAELvlTB/D
EDADrbYTa8e0g5gyZlArk5FKloonrapIfZhnPzD6sz3pFmHi4DEfReeqQilLVooChEc93dePMnl6
/ULJtpV+EzUHRsYI3t8iu8eVyon8VSs9JYKrBo+tOG8ZyJWiOQg4gwDDRnfH7ihhosGY5FNgfgne
amDWiNPQnThJXBHWCT8INIg7xq6OTewcqZNNICMvYlI7e6ehhtwyLJe6s3BTe7zAExDYJfa6y25i
vLDUtXMVkZvZ4tznIcQ0yIU3gmtLgY1SqmT2BacdnZMMWAV45DvC1EINxfOq91TrMinstrdwoqBw
xuocBRudIM18NztcMuMBclHzJTI7fHG1HhxG2lT9Y5g7kfCBa2KokUf8NOpPYv0efgpXYmcVDkta
UB8nL4uNHVr/d0ArHD/5APXlvjRdjHTxlU/uMLWoTh/U/GV2Y8FiC3C3xPucd4n3jJQem78kGrcG
PvnMBBumB+wC9Xc07QAmRmGF0cEwg0S03ZEdY6GImLQnWrVeyej2CBYPHc71uJ2L+Jz1Wz34w8Md
PZpqAPWf5/iSYVZSIojvCJJdT9yycnX3aWqtzcg4gHckIB6KPoFest0NQIsWdJRg+JJ67n+1jmYd
LOBZBvPMJRyZENMSDgbVqbFGvqxmQGqE6kxUTvpGw2SDcaSO0tCOO9r3aNcwySNZi0AeBvzmmuC8
mh64uskKNR0ba+yxriv5KuMGhYYR8jwOPDk/Ryaqw6QFmylAXQYIkgqL8FSe6CLoO3icFCYhviNz
fbFrkrOSeSa9KPufvOmGW9fRdzU78WoYZCDsquQ1eKlJnWe6N9wCfZZL3hecWNTPxuyQR3DiU6m+
6lQVmEEU2vNceXOcy7si2o6EGDTiGl+BEXeBSHAKxrtq9kX6ddktuXtJ4cJf1VqmpJTzIoeP2DlZ
9KE3H4XJMdms1IGZ2P1E8WR288giwH3qPnwVBM+WhqMxY0jj/mApt3xgzlRXOLwBGjCkz+4e2a24
5un5Dmmh1GybOxwU7aiL42mwXlaQR5kf62eNKD1peBDMJQ4lzBeqK1Yhhn53cd+Czpj1hArw8UYz
ome3R7w6CEyjCh7AqMNsr5BXoKfvscQSUz0xdUwCxSaKZWzlMKzE4SPBKdKiGASNaEkZRL+rcCwI
4kg8ItJeROLiqcG/tglpqDGvoRseDA+8sQmfOFR0AYRHZbL0hp49BmdXaXxB5hwLDKNjPE52U0F2
F/0XY3kyP2lMMK00nFjEpo5wExX3Fc4CTX9MwG2ViAJLOPeVwP7MTK2gl74UOSmmVDPJuoACBgK/
ntgtrfIc998W70gdAjTx7unPKUDIODESPA/qwZeueKkm00kX10ax6Wj6khJWAmME/ifhZMy7CzkX
ybgtsOdXHF/9rIA8us6tW6K0IZ0dctWJm3f2JNqE2nozxRPAGEWhMF4M9KZt8gyf1Qi+K+S7ffRy
l5Y4WIVknPIpGpCFBG4pNc9360IACFRGxqUtIq2+2MKWUnGcIavl3nkyaZZt8KD6x2i2nnR6wOpK
PFgGvtYvQCMMFKUKU5oQmsYKjuOMziGRNggnc7mzJi+loTidxJCkW/RQOFmzkukYvN2zT5Ycdqeu
p/ANqnXXe6XG/Zb3qbSVSd/l+YnMLIhhdsxsa1Aop19Se6lymFK0+uwHdlbdOnneUZkwVmvsWUpT
2pN7kEjLtCSTI2bejuMmFoHYjUHqRB0WdxZo2tM0fJCWIMgr1MDljcTkrh2WuglORYxu4KKhGu5u
H6zHkqIesSpjTxTtQQzLQ3209IMZPeGWOAW7svqe6nOhsTuvKzwYhX5TaR8+NDCk5lgbQd/TItYt
3FuRBrTva1fqfKcDoRvV2tYkc6EXuw7JtBhs5mVdaJiQbaKMbl9y7+VVKRnuaJkt4Rxrhj02Dukh
b/BSu9sWxfv4HjG1EdVPtnehocCs4AJ7eXmV+nPDllknp6LloNggludEHZN1NqheHX0Z97eA9V0h
6Ew3ZHcMtGMw86gPSvzLS8qXhJBZU+KNLsUtWGU6eWJs4I7EDrPvk1On47GHxLil5KEhU+WW8QM8
yuQtNLbR+NkmOhZMT7w9C0EvvCGUn1sZxyQVfr3O1xRHex64ac3L2HB/2SVZR9i/MFiyRicvnmQC
hUnUYjTMwHPevBmDAdi1x8bHEAijvmVR0NERAdE/EEh9z1oy1oGKXdwCMt4kn1CHWrqonIYN+zP0
lF6ys5DY3a1KFgk7eKg40ryiw1XXQpgv7QLM3tI4wq4MO0dAwYy0D9hNWE5xf1rOk4CDoTzGKoFU
xARPHzK8PwZxLbYZoCbQMRnqAFqGHimE5uQa8jtJ0qr1GVuuhit7uSGWB6afixVnF/quPNiy6A7J
ptIfRuLEQVaTfu1jUS0w+qXWb/tnA2J2FQ+I/f8pbOtVKPEmMjGWpAcNHDb1rxocYmKMEosONHDv
3VGhy7gHD0pIaiU8P+ua+msT4w1Uu8yLgs294nVltXczw5og1MlO0/cJ860vLF/vPd08HA5jXcb4
OCkgGydaWlti4zCnaKE3h4Kij+yKrNpDpsgVz9K9CVQ0/h4YVjNlGtiCaddgCAqxh9VdD6tvxC5E
wtJxntj0xc40Np3lpcWlFB/BJ5zohX0Ir2Jav3vBodh4IjPlKnLjcE8vaVMumsRsJy9M89hq8BaA
RQSYpwZsMACGdlJ7mDMk9HRMmIQNea4EHd3XAepzhqKsOMZz5ZHcBE4MjKow4A0wMyGD3vKoqlPC
rOKlP0PQr42/Rps1WnvCPKEDYg9WVAAeINbBGvRMTW06Ll/dcS1wvDjUxYm2BpyN7QM3vJXpo2df
FA+qTjoyAwkmyjsSgVlFge/iHn1n6C5tZFiSNHnVKs2Q3C+mx5EADH9D7z5kwKpUKLN7Om6ETKp5
JWusgTYaFTL9eb5TXrpmY5a3P4NC8n8kyghIUJ7LpopPjoZJOJDRL7IcSy3kQtKgBYrYfgTja2c8
p6HbylfFt7Hi0hhGEXuE1fwIgEEW22hiyk4gnMGbtp/uH6NyJV24w+p9WKWg1CJx6Ife9AYe3t80
r7+REGkifj6iqZv4/Vg/0L0O8aCQ5lhHWeOp97eAmUSOwYxIgNhzTBLKv1gi/YZUTu0q6xg0acRw
/CSVF6ZSptqIgWhrgcHUhNoq1z/ffowG/gvJ/eszfijp0NC1uog9PaNR8I183ZFyNXVYu2TM2eEN
ATrZYfyaqh5SU8N4K5NqGRARMAwfWvd9B4aKWOS20b4ANQ/KE4yVvnspPhTmvfoc63U2+5NhPSTG
rkYCBfEsBzjPgTg6ICJosKKXCwmxagR6MhCtme2U1bHKB9f0V3ML3ptvw8QmVkAL2zDzE/h70xdg
EOQmon8x6M7YSnH3acM3pedd1xhy20nzHCc79kbAkqw5sq9F7MhMu+vklblIrOgzcSlpP/JwGUoH
2Zf2TfGoMPahAOn10vaZY8jDvPcyOEYtMtkjGFatT3besB6ROld3x2R/T5GTVFRjJMW1FMwtxlgD
QxU1oG+eYRJIzhMFgSlsZMrKPz++/8on1F/NfZV5wf7y8nSTGeFR0sG/FQ+VMiwSAKm03Knwdv/8
Qf9diSpm9/9o7DXW4c+V39/z+N4I7LQ+Hosi++Tj/+3vnz//lwtRrWkU4lBHuxoS7vzWD395k/57
o9BLAHyJ4iyCUpWfCmOoDZWZ8ObWo+7MLzBRWh2TL8P+83X8Rm31r8+Z5wO/XEcsVvdI8GfLXwC9
EKp3i+lq8ZeL+duH/NiGmjtGT83Eh3TWIRWQUX3pwV8VLb/ZFn69YT8eSGdN8SB3fEa8ll+pkMpd
tYgfxBcyd577ekFJ0C5uT/VeOYVftfvnmyj9bp9FoSXjfDDLU39KUzu1HbVoYBaJ5mK6iF5vFxdt
5e+inY62YsFucRzf8mW2VbfmXxb67+TbKNAxoUP1ayCN/fFKjW0lQxZJZunkGYLDkLiCT5OHf883
tHzMUPt0bU2EFEV/sc+QfrtGNV1RcL/DjOXnVUciQC18w1nTvBmNa9/ib/PdwyTr9i35CX26S7Fi
Zf1CaCfnqLeENSBjA9j+59s/P9ofQxqaAARZCspODVX+v9fwkDd6L0R8j6A8FOJWG1Z//vt/t3xl
TBIQVs+byn9MO4ohxq6blzBkLJKVrxFeZtb6z59h/mbSRPDR/3zIjxdRLcZWuyt8SJIzNIKsDqlX
tHhq70JCCzFuVJ0W4yP2SUy7I1hfg1YyW4JZJiASA8IEZkYXWPMLcHzeYjiEE8BMq3xryvNwX/nG
1UwvGju+b71X3avW7gLDa2vSMRm709mqlFzqgdT3TGIGf0oLIEpXgz2cnXPrO0PhUD3D2zchjWFU
mrZP8zdVs0Mmf2iERKKkGXRbh7UpRB72AYUFG7/d+eWHCKgYvYbwPUETRrBCHbL+VleeyXEL6Jzi
xuGkssQrglKYMX++sdJ/vGwM8V839sfmo+RmwodwY9MdKIzIwMJgfEBbuggQSP1lKf71035sQ5Ga
plM48Wm68NDLO6HxZ9JvOb0mIU+IDyT6+39zVvy6dH5UpGpR4sLX8JmdfxrTs85ciijr+/tfbuS8
Av/9mrH6pTm3mfwI0TJ+XNpgRVFGqAubnPAqgsbR6uVkhgxAAYeMBtn8Slt8x5hHwZv822frvym7
NVnFCdMSdeYj/0RD/XJQVa0eYR3H/g44DpjPhLrGKX0HE2TwHR1OE9IvBdO8k18eItJoUBH6xyld
4eVlzs6hxlbfF19M2AO4iTXyP1rulfChCp6A713oijjYXetb/jHgXbsQ3jttQQPKGISMBxwniw9T
3AvqBZYsBl/V5BmVXSmrjigGejZlbamORCvGRAPzM5LMn8h3QRTRP2KJh3ANqAi67cM42aG1sC75
7t4c2Zp9E9ELCJw9WYeufxAmeI+4JTPNlLGpdYhNDxhtMpjBz0d1rfxS4I/ByGdWbm2S/iuszsIz
tM/he6Ytoywod8VkI9SQpAVzeUxSyX8jzkoaPBEfS6aLH9Xs1O9F71g4aQQVE68T2JSwMjqVd/9Z
3vePgPf5Qxe66Dbbd1hgaQ9HnG9oKwiSVhkwQe2K/Rnz5PjxjlAaAQiQzD6qF0zxzYTgWfd+I+UW
v9DoLXi10jn7NHVQVOT+HtiwOyvH8AHSd157kIEkySmtrSp5I3UxvmFgHBr8TrhvM0Ujd2d+YXzQ
0m1V7KoLzsjYQ/a6B60U6ZzIICSxm/5cI+Y6p1fFFj+5IAsY54hP3YQRI5Z8m6p7UZx2WsHdHs/1
AUvKegZOaIsgVQ4bkbAm7Wio0FyCAClWtBDf6Ne0m/QRA7q3TGNc/ASDi0bCz2IEIVuiQEPg2Kd7
a4vUIKhIuV4oz2xu2UUS+LMnnqKi7rPOJsU+RVeKkXJnwz6xEF+S5Yiuigjq6iB0pDsvQ2AdRHjV
mWBY9NaoR5tvAOGJRNzP5tr0a2hRggYcsh7ad8RcyzI53WOSildq8G0RZW8oOwv3Z+WKeuUxREf2
poiwRpyxdliNXbCM7ivzvoSdMGWEnDi8RBRiwNnKTflo/Zc++qAX7QSnlB4MfRUROH9rX9LPGPIq
gJsMsXwxQDhcNt+Y+fO9gDSxUcbhF7Cd3y6wbUKZ4aar2dG0pNUFQz2SEBv0biA94cVdEQ3LDG1f
8zcmy0h1mz2ZD1Lt9Mi6gKdnHqz5DlYgZC9MHcZmI6WusdM7wijQ0yxxnbiadK1fokkigA3N5wVg
CVZJgeupnYir4hySk/HMPA1eGaQyvPdVshhrW23t8RmzZOFF4vtGb+IpO4hMlPMrFJfHhpx11Yss
UlzYMbxa7xkXLKVtQ1SuTtCZbZxQ6Fn9MZYX4wG8vcCGjzRdJB7kB+UHTLrz+DAGW0gX0HpwS2VD
UMWTpa9M8Hr8DdvtgEEivuEaPepCbU9khLC6SNowHjSpYkNat9EO8KVpDlbxgiasxyw283SFZpRK
g4uebhb4NLYDlbatJ4oQpp/TtFFHF+5lmW/z/qAGzKl5FNd84G8y3miOm2dB2dlrkgqcccE1WUdr
ToBmDHPQLWKt1yqwIVSSCkrL8EAIEAG9Fu7k5OitiCVpnhh2kpCCWgAgGzokWMWJccK9cYT3un9q
H8Dx22qDxt/g3t1C6K4z7XSNbhse/N064RwuVmvFLmZu4buKBMPB35DmNDG9CocaxrRT5jVv0wsq
M2jxc1ABeZXpjumDkjo0zsYtfEu5gcRyPY3S2YieYBVg1ppZy+YZ9cC3ssPoF5lUdj+VhqcNeIY6
I+vqymCx3eQ9rPwV2CFJKzrcFFSTBqwdvsgbQzIRYR6Ob5MdE8+s78CU4e1UkpvzrhyYeE6I0aZZ
dCImjvoY4cq6qxFxRsK+FdYybPYzqsv4zBbBKjVVl7ZWzw/o6pj1By0b3gW6XRjf8H6MnjPDJr2j
/YAwimtuv8RdE21WTkiw294m5FfH9nFiREpoRs5ICubwkWNUQRkMO2ihbo2zv0GDFeMBtZzHDHDI
byYEQstD5D2PWan44CQVyym6WNqW0i3BW5+nmLgQAOYZS2WDlfGTmDQzjpMX6nlqN7U+j6hfRRDj
hc6CN0eXtBZ+sCUMTXDuolO/+tIiTgntxjwEvQY8CnJ0zrxYlfbcBJ/Fjrga2UJbzMaympKNoJ+h
Q6toxKHtC2DrOCl7MUAgQKKCYNVAXWcrF5jJIucOd1BYhld8ObqdEh2DjmEbB5xdfGfolhbFpjY9
foLhY2tsgPkCKkXcFTVPPOrgNzQfGXELN0PGM3iDIJxHkr3izq+/8AFwm7RsBVnSkKFNLOsHCbfd
+CUPD5k/b4wx1jYALa9M1Q1OTzi3EhUFMN4LnHgqgvFNnTMPmKgvSUNPGV9CRLjAf0auADTNuyN/
MOgOV6K1N3ByR4g2HYivbj5iWKCmh4ypfsivGNtxbpRXKNM6ty1wlJvx2rSrCRWYviCQKt1mH2k+
c4tTbZ8QW3YKGhyUl6Lq+J/zy4OsIfDwBr4DpBIwpmKKeymPQfx6H2A5uU0zm+xiosCpU5tOBkPo
ztjJI33KP5E+IVOpi9q7XB+7LAOlVYBgFziPQuJiu8ZWvkUBHjuDtBB3uvyV1mBaTF1L63qnPnqw
4PIb9giDj9x3x1DWCSQ+Eij8DhXGsvwk1k95J0mQGouyqnrv/KdAWsGaAQYm1gKkrCZd48Wv4OWg
VFwNTIoB5bBSihbKIxscZZ2Ja7SNMER5bTqvwLckWQUEKWDoH61VCcHXarrjSTNXNtLkyLJtIquT
dz0CzukdbhKq3/RhTt1lPu4T/6GSxoRhnoczSR46/rRigwUiblqHbGDrBZ1GnnuZ6cbMXR8GEVbn
0rriZK9DnYPB7eGh2mPzjGqVe4c0P/mEjs1ESVTd6pRczdvYXpr7bNNKTwsluiQxB4SetPPDwANj
dzCXwObBBwQ1psavsnjWCZWsMDbB9R+pzwL4C4a8CKUcnNh/sx75gNaLd7HuVr6DkQBj/OLDPxTP
JbHfDhNwTMgNyhNeABqviwarLLYNzB8XKULmdcsQJjAX0S34NE4lYLwIYr/iIgblqFsIfbx78tCL
m/uLlnmCfiNpKM/O3Uef2NK3YbrUIFB3ALUrKNzv1HnDlxww419g5uIv4/sxftJIJoJtfc2qx+wW
x+sgfmPfYQvpZYysl8kDRaAMU4tkqngTHSPo0k16Htrnppm1k5UMzXGVHyro019UtnCbK+pd+65t
ZewA/ZP6zk/JPr4KKIsRGtgY7rKXMDKeq0deY1hdgTMwM0Xvw+iy+edPZ1r909CcNbi9+BG8hBC1
8QL+HuTdKEAtdBlER4JNJUhbaqFnhGezl6u1SqL5uiRcdTE9BfLVj3fRXoJwNb3mbvk9HMbUrurH
AWPvdoVyhz0Oki4cGvIBjccE/FZyZt47ZW5t48973///Koa+6L62mmPySINAILtuzHNd6Zk8sfvs
Eha8xdu8gzS7oroSDGKO2FJ53+yGqTn+zTRQjePf4kfK9/JVhDsH7svW7i8qds8Bpf7skx2pR/Eb
pgIiE8ZBUPQoMqCcVqWnpO5gLKrvOt8TZ6kAxPDKfKXP5ohUcyM81j1cBrqYD8TSxf1Y7fXX/JGt
OIac1MFrY1lQvhVFho2osZRKAGRekimInfntnY96c5tBMqRYHN3EOCoK9fVBRaJpPWhEnnpldgv4
k9CG9E9Hj1k3A0fYsVitMGujiEJ7wtqGJTJbIkxs9+MG12KmoKjAC/+YEFdrzaRN/74fcHtCIwqY
xFJBH/o39Ox36IBC4KshitjAYsj5b+woE3MjqUcIvilxlj05KyYPNXlH0WT4u4IB4qylRjP0l372
bx8799q/dLOFHxj3zuBjFfONrZh7bYlvTY/UxM7hkPN6N3/5yP9ClLIpgYTgI2UA2Bk/YEIlCnI1
KdiX/PyQYPBf1U85/gjpzdS5780+yvZ/uUbpv7icOidnEaIFcGaq/2Q4/XKRZVwJeqBiKGU/2/yT
LbZ7O1nshyX/tmXP3tvbmj/SFttnPBkc+bzPFvaw3F+fj8f18fGyWC92pw/HW3hr/u9lveAfb1HZ
i5vnHJzdy+Kw2C0cflM6e6cb+/9i5/HrN3HxsFwt7ZVtb/9yE7Ho/S8IwjWpCjigaeqG+QNrQb8+
in4JO3+/vWaL/bP9/HzdcmVXrsJ2+f7TkhN1wR/NF8yvNZyg58vf2667ePzqFxdv8WEsT6dFv/ji
F18Xz7vcPK7CXfj8DP8sMo/rcg7lYrVacRkre2mfV5+r7/Py4cFerbi4pbN0Fi/qYpEuboubs3MW
y8VyadvnvzzD39hEzc/wf653xoB/eYb3KgmlqeV65yf47rrdcmtvn7PFs+3an/Mttre2fbXPNhf6
/Lx1bS72+Z9bnyyegRi4K/Z2/m17767dZ3u/57bwq/XX+nJZfHmetzitP7wvdeF93G48wda53XbL
3W03P233wl1Ze/x3wX941EG/WHDty+V8T/jXik/e/g0x/Acw/oF0/euifwDKSdkmoz/nl8yPja+7
5eK45Csg65rycn66RHpyvVwNl7Y6n1luXOd+70Z8YffoulxtsVwvPEykjg7ffFzMV+HNF/LPP85g
68+9s4RjtORROzzP1V+u47+w9b8f3Y9BaSGGedDUXIWhXgaCIqOL/teAxX9gtz/dqh/bimXGphbM
62N+1vvtvAS4K+5+ftCsZB7b2nVPPMwv/j9v5z8rdc1dOPFrbgwrmd/aObsFd3DLX3DlRtr20mGx
84jtv7gD/3ZLMrA8tkDzcTGd9+VflnNe3mVBz/i6Deh0habVMJw/vzI6+T+/2yN++ZAfZ0rTjpw4
EXKGWsJAgXEq1TLhmRAxCpPgA4CiO6zbHgXjUwmDGHZL4yenrHqdGfv8RiWdI/lNHkkGsAPlNZLc
im/L/CoB0xjNx1nVB1NbGj+N8myNm0ilDsGDDHThbmLfAbCdbTvU3ABHPYzMN38464LT3ttFMB1F
loKwm2v+wJ7QC3a5q3cQQMAujSI5GEbyAImF8kauLxzGXfIYV7KXT0BcqHGZTKOogo1bAASYD3Sn
Ze3GkzcF5Kf2J/RAQWbr0sO9eAnVZ+Sf2BhknJ8w3tXsyEy9xB8EWlD6XOJck+T4TcH5QjIayk6I
Frn4TFoATuUDocOELrKbEdjBjQiw7d2RSOYJk6+ONuRJn5a+YgtzDgg8QjotC0HYPZFWSv4pVeeJ
L50oD2lQkzKHxCEWPvk2WrFpiW/rh2vCIGQo3CBw22abG+8NLsAmtR0lUDm9l4G4FMPXLoPj3ghH
BvBQ/QofewSzw3b2Ey2bQf4fsar+7EoImTh8w5CEp0MypbGYQnSXkC4LCHMpcqf33NyHAy76bWLD
w5rI6VXRAxV7Sv4p63gIb7qhLlMYRLGGOBsgKzrkAA8GKjnS7wx60z0akXFai+0rqFBAiR46d9Md
gj1eQhLaN/OIrRVNeEzq1/ABGSDB+QbTxgyIiWxpSUETmB+KDgYPmbIRPT00W6w28hhtzkMevonW
ZkDWNIBJAKlAqMJFo4SZPHNrodln4LnIyuNhw65C7GCP0nJZCBtNwa/uHPr7JNo3OmMejOzUo5mg
8N1aqALwYAtAhu7YDMKfV5+kEN30KRMuIXqP8aM0ZDyIkAUABNTQraXXDLj4ThzL8MrD8UnlmAyH
zNRl1CIJJ9Hr/nwXDwLUhG60NfidRfNdB14ZHfl1BHOy2cjDBpplrxy14ED3awlb+mLNOAfSc5Pe
2vEwC/3Dibq7BeH/mGayoTcK3MyPPHXvJpxAmkBaDthJ8KCx6BGtT8n0jHgvlHs4tApNRAms3kG0
hohLQx8Sd+dZhFEILz2uXD34oKxvxMbpsmdD/9CJhczjk5q4UbyexotWHPV6Y92Rxe9y7NaMaTXK
X1O3jORNwqSsjgq3za+1/CWbtuIKr2a/jPbIPhlgOVWGCcRHBgMVXUYH9R2vDhMIKpF59dNrEzBl
G8iiwKDOIAVtXOZkP4mRl8PPFHRnSG4y6wFzK/XGzWqao9pdwnKFBU4FFJn9P47OY7lxKwqiX4Qq
5LAVSQRmMYiSNihK1CDnjK/3gTdeuMYeiQTeu6H7tJ0jty2yqyxC17gy0pZRmSArD1I3Un8FDGX5
N8KvEH6G4TGW5IWXfECeDdxUyIvjg9FaUX749SbQP+WxQuj1S8SvyjeCVxMlHWa3nsb5XMoYVdO3
VAfBQBZxUTKvB4nmb0jm61iV1V6YbbLYkyp+pPwtj91clNZl4obmveNVxUlk1Ptu9ppfvNoo7GWy
xhTkNb70PqqHmmmQDicKj0PMdN6fd32vuUwiLONePxikmzWRRM0O4RpaJXI1PwzmVOGlVK6K+BfE
2AEQCmELUeHe0ezAHM2/puxFLpiBX01vjzEzYzz2iYah/Qv/fsOTI2n3loMttifG0yLOa8Iw2T4y
24SQOMEKylhnXIsU0lTF/PCex/uQ1FIID8P0GUY71fpTo3cjtEvtR+161KfeJLzy5J+ZH2cLD4gI
f89mvGdWqyLa1+opr/Em4ifu5i3ON8Ogqy0xXnyRbJWJd7KL0umYhB6KKYEsUhHFUVd6SKiR3ufi
OQ52NKw0IIwFi/o1yiipEPozR8rvybCSg1vfXuBbJelZ795i86/pP3JSEjpG4RX+llYEDPMTm+9N
gVzvARM07l9ycNAhHxj50UdlmbXwfS5WevUxOOp6/wbiZd12f22L+A8IF37ixETFi0B8Jqst7HbW
zOHJH0rA1ySMPmDgoEwUjLcxBK/DMa+eW6SnU+dMtTfqK82848mz6veMJyMkyQFzWLkJio+yg7pi
l8lhiB+6tNNR0OqMr+VXWq6F8n2WH6yZyEmMwCwpjARVc0NMqxAhlwgOvP1MZLGsyiizUZvPZADh
PUSz9+svQ6wTB36BI6Pi7WMvduSZhUOlC47iB+6Eh2UhWjyMUXYrAE3wiseGEI/dQAKydVLRmUYm
Jj3ay08TjXyL61Obj0p06fH55JXATftXl07N00UBAT17VTABydmULPZ+5OZcVBALVnHmENfcAm9B
IjZeMvEgCYob+C8Zlth04mUSFP65K+GCTOk20fRdWS6DGcwGD4VppFSeBZ0BDQ+snzJse0cAypDM
nwkxjdBE4/XQXlp66MHCllvJOjdo2fA9ZXzFY8DdpIEdRoBCGnot/ULowxOI02BtPbv0GrKgwOTu
h4eZnr+tSGx3Mv0zJAY1dIzmzOlRx9uMSV0i4uRcd6KXCV6WbwL/D5aAPyF/P/BJMngO+juQqTCD
29KcZixxUfDeVb9BsiI60swuLZeBCuKD3a457GcCq4SVWDp6u+caHWPUwbsJr5QsMEr0MN9PWA4G
Y4O/2pAwjn3r1X1WDlKVoSKcmSsHwOAIJ2u/WXZXkw3eH18pOHbwIVRpavCcRCKfqldJFQNITuZL
xDuyNrObPio7BS+UjGu+wT3PuDgGqZUQhpYOeKMsGTN+vZUJGyyF4BR3bsQoBAiNpV4yzKomftEV
FkAl3jMDDxiLprmyatJL6J/g77BI4/ZIIgZFLKTdZcyGO0ybD1qXoKBmh9Kpi4/6xWom0neEQZPw
umIcL4byWzq4Uf7XYenlX/k2NkA120k8/vxO2KMybVcxbmYeJCAiGd/qzci0MIHtymmx9hU84Cyj
ObJTvsGZ2VfBHhl2EJuGwRWTa5x7lnkKybBNXHAZFDhCgbuRLW5MJVyOise/SmqXfbhaQ0FMgErF
yUNktlTAkmOImQ4PUvoyJwu8TjkZWEuaCDk+GyWEG5yknAnIgA2RaMFf2GWJf5WwRupeV+zqroAP
zZnEmyC4oBJnjEVcRK1ypMwIGGNXcF1g/zBLwugyAWuR7SWklvuJIz6fPvk9FBQCasfy6rkYlC0K
Kbyggy10N3yqeP2D2MWJgwuQLbgzd5tCXREQbACxml5T9QC61Sv8XyKIoOMKrHYR3XhRI7FeMfqu
JVuZzpJ5bNTPLN4XvHeGoe0n1jhsjdN7EJaclxus/xjLreE9RrotuIr8MKUdQegTr7k5lAdx3k3Z
YfjNijWIxEQ75dPdisFCriXljMmVrYeWMBvcR9YpZBQMYoIKQuBaM28GW/XmZHLS4g8QuntKCrDA
LRsxObzmyiNssCPyqPXQe7o3CQFdvG2G1zR/BRVacnQW4R/Qh0VMzGQxFC4LbpJwQWyfuOZ4aHKB
yppcLAN2ozMy/U9EBt9UMXgbynSDbsFsWXSdwD1g2y+HVceCrNywJkOkL7+kCU40piUbY10Aip79
kXDJWBSx9KmBic5eSU2vszsA/pnCOTNQKOTBOTIvvR56Us7KdYX2eIngUzX0Ir8BpkHKg8xcWe1L
InVZbw89RQ4hQCoGkezAjl6Jv5vxCEJnXDTws13nO5b0rCzYNy/VNh4vNhxQNUCNjuiYIp+dWwuu
uFmTwDY12NAFxO9UAs/Fnl83F8xyYvywuCdDH4997yZAPDIvk7ZhfqRiL3N+s3odcRxl1yaGOO92
dECSsxjLcEEPpEs6rHgD0ZN8kojQZuJ3RjVc2CkfKMaBnhfAPw5NsvHZz8+EG3I9KuWNN5RrRJZu
ofBp5PEB+ckgYP2022BJCqxGjIS/rLe06QivkstyGhwWsZPG57PlQG+Ze/J1xv5z7vs7UBdVtgOa
5mLJtrQVJsSZ9TFwlGZkSRmehLtTskVxG8IKg1wgdTagBMvfzRX2WncQ9mAGusouzOOgPFisD3S0
KfutS1XYIuAG4iZnGpG1MhLj2PK5kn5p7ebiFgleX7+r1q4Jtu2wjU1XIEfTTYnEM2yIkoV0g7mg
4QMpHi1IWNUt+Kni9ogXTBfe0EBQY5rzqabCoRiGgtJuwSoT3PY+QX0t3DphAftPz3b+4CntKa6d
KXcCtk8S9grWMc2JHAUBJ//s4ZxWoQMtsEYXEtwkgpzFuTTS6m41NmC80138ILV86p5SulezC+Xv
4LulRKf9XNYpzV7jh1A2MnzkaHzTWSZW8BBbXNgdtiSO57lecXwoL3BPMrQB2VhiZTX06vCPIuUd
mFWtrnx9o+P+EM2nOdDSYcA+6mhkgs9epptcSlCyaXUn48RWTVdXvsFp+sIeU4LEN8leTP2tE7cX
PMw/E0yJqM9dQMhveoCPVOVx2KIuqCNxXWK74WXQoxXNvjLwdkI/jM4WW8TuoEQ/evzT0qvgFOq6
j1R8M+jVA1hVFhT/Vd+ClHkTlE0U4Uz76ykD2EENniDzFwJhusuCp06e3L2rHE4JiTgLpWI9d2xN
roW2zcZtWX8O3c0Iv5knZIxTIJM3GGib4ijTdZHWaUa3lKwswSEwaCjhtH6k8Ho1p5iBlZ4idfTS
cNrPwmhTOLfquRauRg7QbA9hOBC2SkHAaeIF5pFBSyM7bXfLIpT+F85Gma9qHJ2g4rjfFN0xnI9q
8cWnxF4wyl2Wn5R6DQj2LiQScmQ7E0Cbka4+Y4lQpFkzN1z4liptVOnpc2xYYrxW+XKy4C/N58VK
SALJOUiqtxIiTCvQ8nLtLJhChY0g60NwSkH/gWphGBH4h7Yc4N7G4mzeMjSZwoVzM6D+ZgygMTFB
glYrR0RRkdTSgzGvGDncGwvX9F+YP+f2GAHb601QKwBnnjQTobiOq+8GhQLe8BoP05qmgrR2ItuW
hOLQ+POTi2wc+/kiwyWCZSxfZ9MR4fNE3z7keNEZcu6HumCQdZaS74WSSMnIJOhtrMpVw9whHXa5
7JZU6qPDykvFmFYj71qBffGjDa9dDfku/Jhbtw42NJZNc567D4KMhSeeLF14DZM3Y9lqhEdtUSq+
lai54JThOps2M7zWUAb9+hvEMDc/fKx1yzimbY7YpPj1Gn4IjtV4L1sUn1imNkGybSSUO+k6bY84
jhiLhst3zaGKGod6iIdeXZj6pvCy+Nk5B3Xq+2+RkjAio/wT61wfIyxX8Wg0i9Zp4PuuZPVt0vcZ
U7XhxgZUBfUIh5ETzAA1wR/he12L7ZOxGmdKA0wEsQJL/xGQiE0mQcyGOWDrRgYxRkDDM9NHBhxE
Ya1K45NssXKVwm9P+dXD4+MPL1x3hHQif2KSBX54DtJnbDowudLAkRq6cEZE8LAT0jfwcPN/X4O4
oKZP6dBxSGP5jtjMCZvJWvW5E+pbwnfJdkU5EzPtQtVJZyXtexJ5CYIpf1ET5KyJtMBBd2Igsmou
UQRB+pWxXh4Jz/bLDEYuoq4ZuSsrEOtJbgoVeGVdJMQTIuOQTKN0jIF+cZIdK32nMrVQTPSYwWaW
9mL5LS1cVwjnHfVHVb3HINtNjER8ePcwAc03oXFyGYqhAn+LqP5FfnUY7hYNEaOpQkJmgW9wET8x
+mHomv/pcN/6JwyU3LxH5Tt/aee/QBpZ0X1CVGM1NArazmQFC73bLO+JRiFR7/x8l5rLEKyK1xFX
c2FTmynqv0raMT+tlpmd4aATZ4bxo2js5BkmAR6jz2saOzBPKXMWeJWmeRQ5Sa0lbQWJmzF+6CGS
G5yjjYf+WcKJVyi7tke5iGRsrj9H4TMj2pdDRmVQl26nwsbaPkbQhc9kByyhJs1jIgqw1FYLE9MC
ADnRHKUPK1fodhXIxC5RliLMP8Etp5OEtmHEzrdKVWZHdhkPR4WaKWLAmm7T6BPwd4DCyQQdpPzz
RVtnpmlVTlFba6pVn81sku91nteh8jBFGvMd4WU2I9ezsHXv8sxuiIOB9hN1FwSOuA/EDGVT481o
/FmkgruekP1NB0O2xfzZwohWL3ycgXVPkk0QsPE+Ya00wI9mhe1r3R4WC1NxTeGN52UntSGAzpMy
GmbUZqYcW19T8YXgoai0o++7/G1cQny4zbAdZbQBl1ClqZn3ieDpwqND/x4A24C2InPaUYTkvS0x
RwzZl0+AXvPEfCgxRSz/lbpDe6PoPpcmIR4SKWN3Wuwk2ufNYZzx8TX/+uoX5BdJFHsUCX2WHvCH
Un6n+HFnqqCNGb4lPLIpbRKtv4Uti85BpM+A/B6YnqHCtUlOKcwxq2fRC1Qz22ZMczMizkMgrlHy
Dxc4xl5irUmYMGiaOqy29CPEnSh1BjA+savhCJxTSjgjsE4yNwAKkaGKGol1MOePiUdZ1hwKei1F
uBqe8vBdhPnQelK9i/hRofd23S6tnJ5xBGnIWiHhGdvhC0fZRstaeZiK6V4y0Y4hZyChGhWnqhGS
eJLyLQQui/2E+FGKsKmdmCQjb8SMJ63I+o3R8KKQrqQvecL/Wzx7a6vW94GurZJoBsNir4B5iEhh
aaw7fOaHLmgZffz0KXUqhJZiQwC3OtwsagetQeaET5fgs5TFfLw0a5wMYEFUIFTJuBYyZiwI2mTE
1ym3baU8JuskRvWhBuzSNdZH0aKv6RylfWsyZHMF/WZ0ISJrnRrMBoN3yNqrQbcLhIeiQtSbYJ7N
VHJMftXmbMktCBM07jovv10JF1+66cVd6ZycEtKCAW3gsrGoV25Ty9ycI2lCmV5AilPrY01iY4w4
ZkrUtRyAKcKDpB+U1isEEcQ2HTNS3/Gja2usgHak5Iz8r8ZMewuF3EACxOBsqp6g1GbpgkTUWIyu
ujMEoZMwF4Kon2sA/IHiydQnT23c98WhRMFXKWst+NMlB0gRBfBUvYb+3Uf2G/s3Rbw3kFKTnYHY
x0cN2Q0W0i5vqjJSUVBlbLLeS/pgM9U/Ex9wvg7YGVZopcQE8BYHoVkzYv43czlk5VW0gm/TEO0K
+2EvoqVVkayKgVMAfg02jbyJBS8y7734b0Qmpd+zmso0eNfanagd2lohStpJVSozF1psUu61CrWH
U6lXLisfjZMQ3kptw3AZHQvHfCxshf7li19m/EMMOmechq5dORLhig8UAWbp230LQOmexidGkPyB
gZcLeg5YqeEhIvJbZPGMzDGdeyrn8myCcNKdqrtoSvQWjnvYyRpAm+Hajcd8OLcsFdJrpB6HLFmj
QgElzJu8knWPVCouLkX+F8K11V29/Ke0l0w969MXOe1lzSH/AJekjm7BR9bmR0hbMPRGZZMnN5VA
kf7SfWmMOTtwyjX8L1fRL215VfynzMWdOUGx8euTONyabE0x26ubut11opMNN1wXugbCB6DCaSJs
B/ZVGt0pkwjPUjRvChd52db3rz38M4X7lshqjZmo0yvbLKS577aW9UA1XvxCVYpMp1taL0BjqUNV
NjItWjYXripCt2DjU7NfkW1F3/ntmkkfEFBRvAg45dNDIqywRI24IZp92a6nmRgaxoBrglNZ10Af
e4fILtLxGL+Fpa5GILiA5EjZkbPNoLEoWpiOTEzfBBZPQsRqz55Rw8BFbfl2JibUGbMBNcXvsUjr
fVSqqJn9s2h8ZNoxQ7otrIwq2lihtEFy3PvwkmiquYF4sBmDZ249AqQnaN6H46NikBUuU3me2X4C
VrdjSCuiuDPaJ9W/xpEwgZilsjc89OQz2wDCGjTRwaIxp7QZJClbdlWMrp+f+zr5qCGCIkcM6gMY
wsRk7gWjhTnRvWRFwm0j5H8h9DCmxir6sYuoOVFtd3600qOLT8xPn4JSiSgXIjuUpzV+hGVsQrpF
X2wacRcl3xA3FuAlYE4iKXFxcIpKiPj3onGLOZe18zh/Y2nxNVcC2154IqQQescw2fmCXYBfx+2d
HNE8jtqxlr+A1BRgXKaSm6PqsbCEXhxRC2unZK4fHRE1Q/fMq58m3v0fWrJZtquvSXIyoklGaGZ6
3m1LsE7KlN7bARS7dJkbjwHsyNyxSg2UXuUjmQ4iSycf/k72haR0rD2Vaydw1J5L0Y26Q1iRYRFj
O0Hg3PGFLt4AFebBPuFy4EVhdi5mH0pPsQwsSGA6uYBZXdZ+HW0Z3GKnHAzmA+ZlmBa8rpTYxvTI
rOEcZ43TT8pqamikqLu7jQbyRUxeIdtSAzzlKo60Ne97pz200JF42ibeiIL1icpHxqH8NsaOqlMc
Zv/YL8WyK1PeEIPFgyc1w75gSpqxyZ/mElCshfcg+4KTv6ozWxfjbcdCPbsKMAvwm9D+MqyF1NOm
zVpLljCbcyI51Md59Y7wlvqKaitLQAo6irIhPIKfb1qAKG6XXdLqxtia2RyhKr6EVtl0AxhyusrS
CzcOSr9jQEpQ5VXRARD12PAGfKIG7Gt2EHATDdrqCdJaFzEsY/0+LXdd/+1Xscc82yL4pu5s8f9y
b3baRFwrFSPxjl0yEt/FWnQQ5WuSXnuF7Jr6kPhuAaEAAahmwD6hckajn2tXn1MhbcpDm0TuCJVB
M0sgnk+NtCzKSHpmVO+x/8jLR9TRX/a0/5bpxjTWAJwGBoK4qdJto65jGkusJfMpAavFMNjsPFIR
MuJ4atOuqSmRDYDaLiC9xmdFPFfdiW1wJqMqHd4gvLHF6wHBcHYl1sYIT1AoBK5h8OLTtyJ7o8W+
IP+SAv9gAXMcAPQGCMMHiuFWXHLNHrEJDKmhGrG8icntpG9n4maY8iofg08b+rBefdg/0/hsZLt8
vIWJNzJV0jl4StShA0gemGoksS3DieyfiMtl3AVIKcHg+OFehrtjHekw9OzU9rixGIXGRJEVM2fe
2sA7ObC0z+vZmcJrCzVzCmUvI5mpN9iHI3vgcQJRhYgekcfksxYILkQMoOk1tL+JvZSyVRQqXwMC
4PAvDQ5Kd54zWx24spT3jDWPRP8X0uccp2qfsufGqjK6TAUHHQxeDjLnUAUQqQsARMxiFdZwsWvg
q5N7okDo/1UgJW3OuN6JS3alW4YAlf/NeGgsuFe4p/kN1qyW28JtLWh4KA0Uol6IosJlxSALMYJR
jghVSfJDE6sNtACeaBEqypcFK/InSLjOF2MAwMoq2aPwjuZztYzrp03C4jRviYkEw9qNzHocgZGx
Ua3G/l9ZEYw03uSJzdWP0oAxpTpixjpeBXQOTAIKX3UayYtQilgyYmtlnSvBLUdmESOaSbrqmOQJ
BQCDljTcjvF9srYCfxFjXaen2R+VQzSXVMW7ImVlx7CGdBgpxWvDXfhKkltfcUfkgN3Zns8njZ+v
G266xLIBy8W0L7XdQBKGuRbAcIqMj8wfoX3GigibQVn2EhGz27gmWQriDxqVIsHvy2iNx1hXf2dd
wqex0mWYayzZNUTZg+XARExD1L40xIzZZXhyy0CE/j8avtRka3XvUkFa6RuUKL/YBSGi22855vNK
MzcpdkJu1yUzHf4vIiQ+wlUEhuleJSyNy0SXo/6yxl/ZzI6b0DUAugt7otZSRvU0cGjyTYK2Fluc
KxtsIAj1LPmsMTTKxr2sjhrrhspkurGtyZiJIKZpg5fDdlEKJxhCV+aoUxhK61V/V+Vwh8KY1A2b
ZUFLI1QLBUiXG0QO6iw+ZB6MIWa8nn6qbH5Q1Vuo3UnMi7e+ZSAfP1UNONLpmjDiGLCVser19Y+h
+AoYEVRfcseThPAlqzWG8Jti3Frhx8RuPoabyHmt4WYzaaFU04vxcI2ECbLM2y0nTl0ZWxHgpoHR
QLJsegGV3i/jq9ZMTBISnAy0/9FmhjrIUqB1LOvZZvB5qpuumG+5cQthSvnzewFIRASyVvfv7MM7
tjOZTOQ6XkmG4WiL8IWqi5HLgxgSK45OJ0wERCAjBbtbrdOAEuVch1yp/BYYDBIggTVLHGqREwmb
GDgQeTNblcSvGjlST/852twJ8Qh3zDHBE0trStWSAR4HIdts4FIbC1xUfh5I4ykQwhjpruEQncuK
J2PYpEQ/jJ+mvO75QEeTsQzbWJWh7jpFQKO6c02FMb4npCbU8zqLt0F192t5xe/IFoVXFEB/kvwW
4k+p3GXDljVmYF9TQpPKmvyaMYUyKEEeHUUY7dqERYLpVqueCIPjnxIRTMNZJPUiLVat2a+nxOMZ
NpX3PrgwxwxAGqsBmVHvoloygE7x0UWbrvlu238J1pIkXLD5A8cNgpCq+IvzL5Ntg1pvcwNRhhq6
frNGXCMH1QZci294sdSus+4nDMqV0l7VUMc49PTbZ5qsyJ60qo2CyZK0lCUJx2MDvNYDns2d3H2B
z1cNxBFYZloV+b5wMRm3FPIr4LZjSjHaJiGuSr2STK6PN7iPWIubeKMy+o/CzElYp07j3sDIoURO
Y9xmHcyLZlvDbSiOQVQDlZRXArYHlXoORIyo2dnMKekOCDcqKv+h2qYiB6UReHIA7ZGzMmKpuJh7
W7CpI5I0+SePf2kil8wRLaem6AwmLCSzKPci/ozBSwX+J7m3BCe7Kgo0DpNwZNuQE82KVcVITtCO
9WRndsSvU/vl6PWZCXYlpEssfdxNNfPSeXplDavsBOqVZKM1cFsYgDMSEwPtrlwxMCbRNJI+C/9q
+StzBrGj4GuR/5WZuLEk0qkuWfKrQwwb0k2H+UBi5pXwHY2cWlxFJ71/UjzMyhLl6tOmos/SyRl9
GmgeGGh2tIrWKuWuQ5A14WhMhzM7HaMHiQOnapkLYatgsVkjOapz8kSYTocHlXa75VvmEpCejfge
TjBJaSTpBSLjsCQ0dNXGLG8ygiVpRFEoedbwLcUlu4eQRSjxLanhJHjRFrOcsp4CdZ0RmTUwrK43
jPpmS3vJ43IXYsZZAX8O+e+E/FPncJGJspheXbGwkYf8ok7vuOdQ9sXjWbK+Bno5uHOKVL6Lsa0H
z166Y+kLgdvM2FXAmQG5IQdlZbZe0AD87W4BkhQ22YN8jbXXlPxESCLK3pPFimTcTWDsY4ANiU7m
XQ5Z0jWxaGNcQstJc85Cm0M7v7fyh05WgX5m0B/Rw6Yc9mRxJUj2BO50gShwNmEQReXiA4BrINtI
nzSgiMxkU04ia/GG9zuemGipGunfhPlYGuwILsimKk5RkR8iC126UiG+dlTQNAGxygRF20SgEiwG
IWwrS5nJnXU2l3b3XxaNdOd2VjxFpec19QwJ2pPuxdDPiumLGUA4nuFoslRxMokPRuFKm5t1kjBp
QLM1AytFhtAJP3EQfgdjhqUpXFXMtgS4nnN3DAzPxyExkGITEEgrfMYYy0SOLl7jhhevYmwUscL3
mnYPaVuUcQxz1y4sbAYAdXgiITId/3JyTAo38Q+pZUttRt/PNgl7/hoXJhdNRShf2x8r7PcB7WRw
b3xSf46yfJVq6vCrnrE22g/MQ1kTI5MBxBeBxtjS2c89gRzs1RDd2kHvceFpvIwd0skyQP6CIYnB
gNFb/6No/BdlbhF9aOaw4a0sEJIi0Mq5kfH+J/mJtRLyOVp4VIV+doLNhI9ta8xfOdApbtY6Fd6a
CPMPdwWDWshemEW3XXmw5A9+ooXLrPFWjvJicGecQqtUrbThw68+Q+2iBfvRuPXhR5Y/Gc3oSEVK
ATNR6YzAQoWOh8h/NrxQvgFhdB+TEEjyKeIRSiWdBDNWFfmOPGkM9rr/JEJjag8ma9uA+MpXZnri
vCetkiSymdFg7qIkKgTHpPEn21FG0ZtuRXMjgRho0merO5H8UienMATKSYKMlD+1uJnhIc+cFBiV
8FsbWysXVk3+qbF7T5Jpq5v7hv2OVZAD8T0zWQjUa8bkjERpglP86BgTIC2sR5lVKvKaDVt7WNrW
LyesXx14D2YrRjPrITcuu3vTXAJ5J1unsr6h/pWMQzFwYOJqVf+N/BVy+CrYW5jdrSPYgHkh2sRB
eUlat5SbPCmJ8SCysOi2SQNyv/2gLlM6IjHUxm6oc0xSNlBz5dR85COwmx7BFHStPdEy6sqfoMmr
NrnpGJhZwofnZSeTAinQRBSvJXNZVyoBlDHzRCsUh24Ubjr/UleYycCfVc8WW17D1M+uWOzFPiEZ
6KOofHw04ejEM/W+nO5tRyBrdiliUq72FmN2XXsoFJngtQc2HYP8aKuPcRnzk3Qnk2EdLCNLbaMY
1zYvWBXeDWlXlyh7p8RWkFHz9XU5j5l/r4ttg13QpBevuegPMLgofQmFKtxAJvzgJOsuWS1T5zXB
LrAutXIAaEnUdybvoKuF8cnX6IBkdjP8KhDs6b9JNWxjvOQA87kZWVRU1PzoVZD+ovQK9RdWyfoL
n+343ZS2gBAWzKYouCObAOYbKcsxdKs8XeWqwjSbs4JsQRtSUxr0XWS4N/TUOHPlf3KO8oNgnaMW
Q3PVvy3cd01MkpLm4H7t/C/Gwun47GmykvmMMLrW7CDZabWtsZviEyBOow5ggKA/ZjpB96XBcibo
C1SoukH6PLf/BpGr0V7aWY1FbF6R+cD6HiknhO+ZT6gA9Y6B0x44QSqyJ/golWQ/+KAK9xks0hjJ
M825xV5Rjz0qy0HYNLWHNZowF4FJkT7zejduS4uDuFYGOdRP1wyjqcGWSEhcQf80W2azX7FC1BWs
7YYhvcOWBH5joNCCfQgqvIKzyZpOFF4jpnCqQR69vPGJmNzkI/mBOxl8DZnq03hMafvDR6YzpZmR
OkK5dVrCmlA1dwqpSxslQSZGWmNmOZMPAXQPEyZimj4fLQIqiCG2rG0gvX2CbCGRGtwugNTaxIcp
bfN8dAy6BQkvsrBRI49RsUmNDnGWKQZ81ikgUad8DZQ7WEbIsyJWR/mHltkQP33KUsKxWCdDDU/U
hbf9Jta2lLN8/TSLU4RZc9nPa3/QItrwoKABjGf6qdjLw4MxHfXCU2q3VB8A8c30U+bjmfYazxK0
ZoHTl7LFfNYtQOGdjpSl3Jr+eWqPAi+OIJyTcdMseBF+Psw935XyIfzowrhhbyFrvxIycHwGqNrT
4SI2F4GYn8iFLd2nRwlR4wynLO5v4PCJAurzXQzylXMqG34RWktjs+qCYxCfQ3U3jO8Ch5jq0UWM
097nWOXlHF1Df0/LZ+P/G9L3WqXfZ3WSXYTSlpY4EFJnjx24gugo9AdJupMWjH0DyRTA9ZzICAhd
gBl9IjQuVYUO3csrHojvAekFh2QMRv3eG9vaOlbggytUFU6U7JTyzLUj4OQ27zOxnsYujCAc0NN1
B4O3rpOPLXkZdb2rhEM+XhrzLsXvWuLqnKwlDVOZ/wXqR5R3xzRh0kTCpbG3pEUa1Vg/sYH2PP/W
2VcY7NcNPuaw/BfAEuh4KPWHNB8bnfAyBk1oyKbPVPJkC5cAcer1j4QlGAJFFO6NaC1pZ4IAdYuH
pvdXFKdFcvOLQ091HR3FBmc7nzc3CtsbanSWVzj6mfm8BSiZkMr75rgSSFqggG+7g6msJXMfk0Zm
krzLXy4cGSKHJYPi5LNgMAAhUqDkEHZsDQ2Bd+kctqu+IAkOTAlqBqQMp4x0EMwcpMTKL2ZxxHzn
IzxVCA8M30xk73YChYW9HssFq/yIR/ROGPcPAYZzw1GihxzaM3qKGAnlX9bQ5p/jkLKT5p3RzCrt
SQMV9mH20ykY03/6mv41hIvIdL9DKHRvoSWYdtLuwuEn/0Vvg9Si05AJ30yMHj5rTuXLoG+GJtNf
++wKk59Dr8Tj0OPBUIFhM/T8sTj6oFowtCTqDqouigZ1ZEiHSlKRHmZ4l2PAO28+UnPI1otxHGtx
cam0D93YD4iquokV50Yk4z5lzGrPS2vGOGhAzDVxSYOdwBeFATeyENEt2W1DehJRsnPh+G4j/MJL
CuGtWVx+DctYjt04P8qMoLKVjF93qN/h5ojiD8Z2eBy63U2cAjbwKB5VbuekjMjwxLRVn7hvhPCj
qtyRio9vIz8RnIhyVg83Ma8XQt+QDtw6RTyE42M0zpXoQcpn/ou01cpvA1pUVufxJaerHwCbrwaO
H3bC6XQOVND1u7lcWdqxLXeJAfHTJtNRzhETHcpF5KY7NR5t2UwY3l1CkmITSpHLXHh5xFkmv7AQ
e5ZGkiAkkhiLNzSoga2eOzFDpX3k9++pMjqmqfygNbESCrM2BBMnrY1sLv3Z+hww3CTk6f2rDTQf
4RdWBSk6qwyYdOR4OMHj9yB7N1DYo4/SiRLJGjtnkMt2i+2mD8GP1eNKzZoV5/k8KYCOLoGJyJmN
iV6eWG8X40NKHC14aRTXPA8WZ5qGGJmhAfoguaTo/6mx2aCnTO4xXHNLv2XcEA2XsOgaWmn7qiui
TDGGvcmQfuynzXJhpdYHxI+ZyCKkrcTIRZyzMYKHuvywwFzFw11SoSRHHqn2Gpcl8F6YUOMHunur
55hnY4E2x9dqkEXnFJEWxX5UOABQOuWMkDPXtrp/8KNbhEoKU9O6DF8Dl2FNPCg8eOPaIeU3iy+j
36Xzyew+pp6MD9Xr+AP8ioX5xSGh/7HjSQDlwHcKNv8Rdl7LrVtrl30iVCGHWxFgAHMQJeoGRQUi
54yn74Hz3/ztPtV2lavsbe8tiSTW+sKcY7KT8nLsLK4cnZsaTjooc7bMkWuwlxtR8nl2XQNnMtdS
tsxS6gbOJhV8tWPg3AuPHuD7mLQEPpXivbL4DvB2fGgyeneeENqw0bFKCGa7IkRdjCTC4iErSCrq
/LUAUqGmBiY/knA+9kB5eZuQwrQpLAQ40O8JPRElI0OvzPhMCbfmteYQYvLVckQS9a2l371xYURm
RB8+BcpAvdqflGQmPrA7XllAzivGmoay6MlJ4KdUqKHBR5EqAQOtlp5WetCTMxY0Qiuybu8hPfPg
Vo+zyoHIyGJYdxpZiB3ylxXs7Kofncg/8tqEiCOJMRn2o8VsmiOjdaIe6q6TCIdMixgxM8W9s0vU
GH/0qtMNDWpoZ0x0wkQQOa/pHOXhT0S+p5FZC60BdTbDUiR+z4ERczS2NqVdXLgR5Guh/KvaP5Ju
RYYXKHiBqJjI2d5MFqTmXcMYiaZUcvLoWw0Sp8b7YpCrs4jyHSqQ+WkIV36zZZKuWXeT5AaiV8T8
liSnZHL68j0uXSRlPValjH3qko0UKRwdeszwPnFMFvhOuSsUtt52T+pcPNGsvIJxybK2z7cW21Ek
u00nEsPhlvL77MWQsUmCnERItmy69Ux+1B/68F6whtTEQ9+9JB/FJspmQJMpff6aT4FMiDTOJna8
44+eQJd8a1juIUhH3EeQRULKC5KccqUb7pgdOrTVItUTrh9WWypzLqOm/g6YvmKYIMyIGyq248a1
YOn7a6/YYFhUw4ek/fEdxZ0jDWdwQmGxiTPW8+cEGY+/YWGuFE8vcwSTbhP7YcGGz5zfhVXZvxT5
z0v2xCVUNEJIGMIl++SY7Zvk1hYn7yf7x1B3B9FOtaMPy4kTOp9p9XyugoEB0Z0k2ZITH5wa5yMC
nJjnLr7nIikA4H5w244Ius8+Pt9C+EVMFLMcVlcSkpdpWhQtQZnFWhiXjHS0wEnhvwmYGOigCwPv
yMC3C7G4WRNTKqDIYg1v8HJsR4R7WLUsTIvUkujRwgCxGESuPaJbVWUwo5hfGLcIn20UcqiWvMk5
kp6hw/ACZ8TSvnraMLBBckDOZOAGKL5QlIHH4UHU5rYM4OGA3wEz3xO2X4xX0eNN42esO4kzqeJ1
dpvq02Pc2DLSi211Jsq8jQpKLQA6XvcV0jgkrBsl+RnSDelo8/XiIMhsQFMHkWhkvc+uuQinDqGc
uPs+Q8bTwq7TNobxTQLDED2LruSaOPsJ3aYr5yvLfO+RUemGvG8oa4xUvJSIErMCjomFhTG0kxZh
EuOTlcRHfLYGGAU/CmveBk+yOcgrfZag4D4UnXDi+W0OyvTUdI5xYNwcXtKVqyQPGP/XDBB2Q78n
blSTlhFyTfEd7KrIHB9sWmhYTsZkWY+uY3oL1YY0IJ73wp6rPIUn0vSXqnBL5Vc7/LbA66TPAGRb
y7Ah1yxG7+jnXXbGDGwoVFk3Qc1wx/qWStHaomLqx6usvJv+yQo3OdZgumm/3ndsMCVuEfRRuIsP
YnvKMSUL1tkXcKYENh94wq9N9OeQx5XrpH7qCnsF1L8QlDBv97PTuz9bwSJGUd6iQdErggeCbNPJ
zN1ssgktj1afqUqr7TuD+8qDWNQgaa4dsaQiY/RK+gvyPxmpSrSQFAVL2A/JWDt6YUChH0HOhi02
3/0eqBhalOhQdCSXGuQhkyIWy+tqxAUt9NW6Z5c2sU4QQzfA0dmTuBLxQWkR3wy+m9Tfw0QbyJCf
bE0SnFcZ3bAlsXvqcSdIwnZCiEiADImQ/taDCDmdRKlDfrT14oPKo6yrBUMH1YkZXPcYGVSBUg4m
Vc/Z04N+JSvD1WgaLMR6kYBzCmiqx86jNbGJKvig8dIzTtbtifquboG4D25G8IhRoPLLRKTFW6s7
TIye8O0EyshFyivnCAhv2JiImObV4CG1uwKZOjBq9FWlvowRUUog5E1r+quRvAkJdSC64NTo7UGV
aV4dn74o42mzFIiIRN1e5imVn/7U1NTIuMbcogaulx1nVl30yzr/KaXUtSSVd5P05Fw7iAAT0XKH
/Q/bxAr/EznAOo7nHE90vZ6En4LIqsZGsdaWPOWYs1jnBLRoLSMMZoFIv1hBLZiKMrhlsX/r5rUV
PovUQTc95tsexVC0nm04tXiUyRCnu4k3k7UMKwm64SWATt+IOOQCR+chyYS9FiJYZ2sa4ByhqukF
JgkAqyTkPx1LDC8luq1NNqafnHy/XbXoSH0SWn2xuai9aFcMZTSKk7I0EDvnd83/yWWn0r8r3SKK
A+XnGG7r1MA4yi83hIbW+lXumh9BIx06QDEp8bcWVt9NsYJ0mWnEv1NdNN8EWQ6IP6fms+MZFzjC
GWxSKHO3JDiqKNQ5hXtxobOTb0c3Nu2BnDPEmwwMYwTH6a4TkbpWJZv4ldDvasyjKrtUljrYdRS8
5f+RLxoWSDMR45+5YZY1xdG7iLm29hl4cB34N7QRWotUPOjWBjekh0w+CV5a/uslIp0EI7GtZpGT
nr3QZgVNvhD8m0xkAPrt/DP3OevkVTEUi2j49omIM7W13NleY23b7pBW10q/+uaZzExPYFNGZo8G
PUpAWWUhfJiIG3JkqrsMwVD1kYabyhrW+D4jUzil+pHlHhp9irEp/JXadT8xcYCD52VrXWCcRR6v
oF3RX/GHUaIXAGVLLFzXIV/B/zXJSDee0PnCkCTXg+D9IvWeWuJIKY89c67C/bpzAjbBSHI5e7rf
Mf8URDv07Ummv8o+Rd+W4awQVIhoJ3XaEEfcFlNmThZPvIbDQBAMQSKZf84aihz4GhYcwv4vZiKt
tq+s2Q3lcsihzd8L+WxEiPIj2o5lVvw26Tdryz66jDnxOBXGJoZ9JBvDm8vWAUMw7UQocc6MfPQf
Q7ELBsQR9NbjUgruMYZOMkDFCPjDLPKjPCYCBoOnz3mBjUEff5r0oA3iUWLrTaQSCuWK4Uz1VYDx
N5cdxaOAhbeLebN5CzMUgCEhD8Z3go7G4D0O2MYb37H4HbDFsKJd5uO9RFI8kYNJTFid/Zoo27Jf
HC25ePONhJt6uked8ZLDZ/Ms3s5uasB0WwXNrrOYb9isH4uZOzbLe0oopW0gzrbhoNZXg9rbXf9T
tL7bzX5AynLUAQXiBr73PH7HRqR9ZfFW5dHlf/HPWL884vFotkguCk+espMYraWcJCcslWykaniw
YD/nO0QheU3OwPG35mHiDChJI4MCj0duIjIq53HC2teAVTRtmiHOq3jeXzP2jhXuIC6tB3PwKP4l
hLrz7CTEk6K/9REg1n03rDxr42lQBdHvVEaybCXpIFq8/zA7/RIpccRAoY3NdRP4zHe17lKjKrM4
tv0SlSUhm21gkJXaYtiDzIn3nCxWBruYgyakzMw50SDQ/1F2+cVvQkYYLg8d9YK0Tjp+xqrkTxDV
fQmkzjA+aZcIGejS7wk4ZIgCq6I0gCHJSa+wiewr5uyIrU5etmGgmoLZo/vp0PNztiA1kc86fUZj
Tus0WStM781w10zWjffdMp4R8jO11xdxqz2s6AtHv4dOgn1Nzw5cJFVp4I9vSpajVI1MdtkD5Deo
Yhlz1KBunZHEaj14Z4+TaSdBuZTRRS2Yz7F/0Q6JSpOKaJBe27+muHXRfgzxN+7CcB6m1teOzV5T
8/aBj7Y48/JxN4KAl1qf9TJzqVF41L/GsNQUjoyPWQ7cNy+hzsAZQsMVz/mUoEbEGElF1Kw0oKqq
9ZEiMoqCYdu36Ab4TFpysmvaiJEaRmR81NZQsJyXQfwZ006i4EMnRs0LyWGCnrhQcpfTw2jkhYY1
WvMOBj2iRYplT+Qk9wi6SX8eMyB20igJ9xR3hvz6z3pviztHwUyG9TmiUQjeAWfiAKvAanjUh1tI
HHPD6lmQD9mUrst6GaqsC76F5AVQWU4rd8JMgL1YZ9WnSW81iO2kUBcVmtyUw7EiejHgEon1ADnL
PEV4zyRnFD6SYSehzsEk71HZhHiWIyaYWFgWDY6dFidsboec3mQ2M3BHm4aod+q7ZWas45h2ZeI8
1PYoRT+sNPgs0DHh95toz0WuEaQFkBRDohwBlPdUOCN9x7nheVpIfIUYcWuhEZsUnLzwI04AFYuL
gaeMqGDdOIrNTm8WVvi0+slpJzuE+9rGi2CsndBXEDFhtB3pebII3CZjZz5QOK3rxF/UFDIqvmwo
MuO8nSYD1nyiJgr9i9YzImIYEkD4pG7hqcIMQiZXSGgd+acGKbMckFgfKuGtxeQdfZXavjSPPTF8
+YgD5DlhD0P5r1ENiCw0FB6TzCYFhRUP/gdxXJu1a7FDiFRmGbOXf6nqa3P84JupGBdBQfQYsrcP
4smkcKsgkEPok8/fsfJpyI+kPZMxGyo4Gp5Gu2+QUqBXG1K7Y6YCsNCLhK/E0HyOCp6llokxkyE0
ggj7xvSY9do6gMgw1tNWsrJzwAKF9IKKWZfPOFO+DbxgTbdhbaHPKbgsxZEyA6Dw48IJm5Wsaadx
5MPA5PEQ6lgfo02fbTiDTYNJeokyBdI+DfD3RCUgyAfsTj5yWgXdiBxvavNhad+Mg/38mEg7NL5T
8ayKv3QOhnRjgYXexme1arUnry5hAHR0aDCcClBLKgl8pLHLSLRFZgRT/zkwisJiiS6+X6DyGpiI
mNzEAY7XcejeTBIdZio60Ae2kQ2PU0MeeN8j1wkXKYh7n1jIqUR0o7xJOfxJ2WmNVcYSIv6OmmfW
UBWtZPQfyaMYXUbDjCtyamSz2VqI0NVjic9Lng4UOajF4dcPkSvJyyo/iEz4OTmYIDPEpYfASkXw
OYJpD7HXcg5jFB2fEDn4PdJmKlgr0t+gw2Yjz3lHjRuLbPs5wNzQPEv1Mg0fKKdH+YmDXkA7PyZn
xaI0By5BS90dKRljdYkbToG3lQhHEk4WDJv5kky6NwwDfAMWPrpLRUjXCobooi0W4vRjxihfd2LQ
nttgy5eVppvPyCIXo2MdInWIrixtjxHDwRi3NMrDEjlQXtosksD/jEhqxT0Z8yP7OKIjybCdnbNA
bZrfiYltxgSjo5zENMy6iiyPkR2HwRN+SKqFDtPASO/Mruryozd+GumcxEs5uETlBjAG5FNFegEw
CCPmdWRSX+rGRUjJR5/6Fma0rnNt8HAeOT8RN+Weq7NMF0+xeIlMDMto44x1zToZItfIFO6FSiQj
ZaZaDgT/msyJG/aqhsJWmMR28yT8obprwH62w6dCxCJblMpi68TPq2KHY8+W4DurNxwb4Cj58As0
naOI1WtRVT9ehjL25g2XvN6geJEYd/Y/rYhBFdWB91EwFcQWBDe3aq8NuV1sbOm9sU/y22eCCfqR
ipRi3aGbIThO9p+hcR+rbVXvKI9F8YSZNYAdwFYD3f9oLnVrLyobdB+id5TrF86nWDla44Y5sTe9
96TFFkyDcTFgG2MDKi1TC+TIKZFXanYOWceUxz7f5DH7awRRw6LTTqStCfFWZD/wVj01ADU7QsYm
VOt05DKLou+JsjAKrgLzklF0YWpw0wn1vct26HD7hi0et4HsVjGQmlVXXqJkmdbbdPrSKwZojgxn
PckeerVWIwb1dxVJy9hS6d547unUm3bdePei4bOMaT875fV6jmccKJ8QYmEpUz2GwTzVsx/tEreA
qY+KcEDbqxh2Py8U/yrd7ipkBXaE+0H3YEdtkNV3+J4S10gpb9wOJ3BT/gjIVBkuUOh0dbjGAbQy
hd5pGP1QVUKRZch1yQZbQiJWp59cPhIr4BTjVL3qlV3OAaOUOwMALEIG7TjlWxO2AeCaAuHwMcpP
fnAcrKuAiAMXe/NeYBYcuquR39ELxjsAuIl3IOhwYPXaU3Fxj8FtIOPcAXle97MMAmkuSZYqfCAE
9nRIvsPAkKW8wAxUXDZQkmAGsFrh45+lB8n/q8ejR4Z6tptxxyxM0eaK3jW3fkoYPBS3/39goKT+
l2AVSflfvMB/wGB9MRAMY+Yr3MEfznTJZGMj2FvkgDKXNihJ/vpc2ps9PMz/4UdeLpfV5vJ2OfKf
k7e3Bpbi6bT6WO1WuwmcZAY9FEomqFBIimt+wYEPCi2zX9z5EvA7gXLyy4f5v0ANXf/LD6T8F/4h
QViaqUuarEvKP8CTbVtIiZSxGJt4/UF3KFutexTlug/h2/766gkBbKHtp2DTBH//8rX/G3uRL6tq
wG5F2dDm7+1/AR4FRR+6rO+YOMSHkvctPoyaRp8z+wIy3nAAewioupfM5dVy56X7luE/Iy0hPxv1
8V++m//ySsiE1VgQcE2ou/I/SJBGLDdMVCwwv7gBEKn06OjUgQaPmXj0boXXrGYF47bSM2lXYvMv
AV3/b1Ki+n999X98ruSpTtshhKXSiCA+/E2Gn1ZDlJdtve5fEtBM5b//qDBxRdCpoq79g5laq5Xf
Rj3ViwebIpplp2g/AEbG9I8kz6BVwyWx62kVOVAaYv8EDZWQncLbjiCjrTg8kZ7E037ihEwdub3l
Emkxy54ZQAcBgp0vv0ljxIumukMX2CJrwKttXkW8uGg6ambQiY5JyK44fKKGsSUT4S+FaaSCkE2E
t4E0bpcoV/2vrWY8dc9F+dFSU2j6rqjpvgldbTeD/BqTi48wDFLlX8e2GpUJ9HRHE5YMGzPZzsxz
lZ9bgrCFd93YKOlXoKLv4CIMsOfSP6lYjDA80kWDNA9+BKRyOr1rQc7IBA6FZbrstuZu8FxLPlnT
PqBbnsGDDGin2JVuIYsIlAHDRc5PXUdi7tWIzyJgEvMoIowVBtTJoMWwc1JusgesMey80uIp9jCC
HnBRmv5uMidnPOGD7Pa26EQYkpXZO9IhzTjg9Feoq2d6nXYt/BXFJxg6BsUmHVUzA6p4Z+pHyopN
XXaMgcfTHBWPM8mgQV0InsO57nGBDLAVz2J7Ya0ZGAL7AmwaNHYChCmPmn7T61f8h0l7HZDwTOoX
u23Rvwr5jcnOBG9bJiPlDx0+ga0TGefNEzUHeb/cvsxYTeslMTRXKHGz3y7faPBD2iPDSrR3uAcM
bRVZF6Rc0bAah1sTfcvaFoGNkTvE3JgZqCWQq18Cbov4mkvLjpinfGmEvNWLcPa4HTL2ZCo8QSaF
yN482s6AVjSSmT/Thy4ijo+Six+cy0B3dwmld1qxRj6pNbCKfAVfK20b1BsrADWqyFZ3O9C4Gdim
f4Dpdfj+xpVJxcTHSt2l6iFCnAtQqJS+6nAXopsG3CqoQNbwryOzKRbdf2R7Hrq9FrdkUd68edPB
XME7MngXQLk3hq3paPDpzBWMSTwmtt4AjVqHGChjmc/sZ62cawpbZjR5v64J6A0uQnbCBR0Sd67y
XG4twW20/Wy14GOh/fA5VWX1rWKdVJa/sf5N45tpW0QcsLRa9u/LYdrnsR0OMdLWXaw5hHkQLqzh
Eqa5vpjpRi7PAbUBT1hnHjRjMfkomUiuwkeHoIfCMQ8x7h9RPY2tS7sne+/R5OY8uYHSrfk+e3bv
abGpVZTfyLEvImWB/kCrp+ROZG5izbBz5Vaiy6vjLVnmPjFq1nYMN5Oybmp9hqZ7ZP7IDFals0Zx
wsshkVCPfaRkDAW8oI/QBAL+J2su/Q15vMhlEFCXByAEsVIwA2xvBRkHcYhQ5hojuGtrXBdItHka
DsK0yjQmVsxxeZHDDetjkzOrp12Zi3fVesYze//WKmtoO0wsy/jWkkuBh7v/8ViYaXsKbKED2XpE
VlyJQN5jiv7gJgniqZEeaUsiE2q9JmdpoLGvQ2lBnqN/U3rghM0+LwW7ol+I2NmxOA7Z+jX6Vhdv
uuUTk+4dSnQkQFE3RKe/VfgpfD7O0PoCBmaZda66Z1AxJuYQBuhG2cl9lCugeSmaxBEQBE80c5Bi
rRHeQ0+Xpy+yvoC+CMBxM27KdSvdmFdktEv9LhuXbaGCHEIDsx1HFC0QRy238veoChQcC+IyAHBl
TFB5gwApIFfsjM1iqV43R54biTFDWS0trBk19A2Z8DMwUJzPI4Q41PlugroqDxltKsycvw24uLpG
UQmQkUx2gJDs3zqTJCkff5Th6syqRQQ9+GDKzunRq4g0fl2DAe9PD59Cz9MOdIbXtGMOYmJ+CSFC
xVa/GNViFdXs5KzmVWDtslwWNTHDZ9xFpbaTBPBskgYf7MYylTUBa3IheEV1eqyAdmHqNeXkN2Fs
Nsj0e2t094F07Ooj93pOnlI4OlK/0HXkrExe8pGXUU/YZfIZ63UmioxWOjwnVO/ZaZ7OzDki2sYj
pUiDe7BEFwPfx8B7+jEJF81Ek7VO+P5S/NyuoCEGmtNEwnQzZ3kpR35osb/T6nYeY6V2MTC+4DCF
5tXwIzfjqfbg7Fx46uT6gni9wrglWsCAYeMNdKZFwsUYrgnFCYuXhCq8R+jje4cQzSAdgYJpWpxt
n5WKFvEldeq2Cq5V9mzJc2S9Va3rGE/bIyqWnfIgVWbVhnCj2AgaIu174w7YOj39NxTOYfo5JNuo
B6/DeYtsPebDtS65Aizm7+RQsQz9QVyiYwiidRQgOc9wuRmiNeKYcUwVxyhrtz2z24gmNKoYZx8N
65JmR5l9dM/wjJ2DIMKFQIQ6B+Ot+oSdHG5MATyi2n1o8FZACrS4StAB7kRp20zZYhBB9+6lyMKA
vgFACqc3I3KFJB+sR3NciX9kopanbk+WDUTGCULFJoGO2jkZqOR2XE3cWKywoTC3rM1VETVEiJFn
24x3mEUJeoAgrXdDtMMoFFjQNNCkWGwiau/U0CcS2BFjh2eyxiS8iu4ep6mEeZ93ewrvAyk8uElY
b6tbHg0WMEyX5RJ/sK0r+XYWQP9aw7EcjuSOQCQEdHIDfuDPiaGlHZRfA4N/naUFceAVsiGnkdgi
YkzIbYlgaPNVIXdCwZ44GTQRwpXyFDNgh8WfUDr+iaKBX4yCX4SydZksVSao7bmuuFs+YqqIRtqC
yujQW4HNfKuVh6xDLuVRI1RsEqtzhZ+HAiZhNGPgpiivqor9Y5UwtBJ4VFRbm+chUJd6hp0BHh0V
JJKTGbsMVSaLA3RPZslukxqERwj7dPFlQmEIDlZ2qhT4CzjUWOg4PqrMaKNSyRA1VbOfIYGW8fW/
Vff6XL//k35vYHiWDMlUScKdcfP/q9sY8AWVqkx9r4OuLI17jfgM8FHCCgG9jsSnDQuzpe0C9T5C
/UBLl1BpqNwhUL2LmtSinLqEC/Jbno/s3vHIairX4szgBO4ywxe94ER6pUkVpDCXTW1eN5J2BKaa
SKZjIISIeIoIf5LK+K8jjRJwARohvKwYw/Q3n7M+QsCvSRQ7KGhHdMAEbmcvy78qAvai13zxcGfV
ERl5i3g8it52FB9xu/PDo1g3i5i33pQBvNhehsRyk8aOZOwSE12WPUufsUWYHUZOvGCqeShyrLQn
pjas9oFLY43FBQsj/FGx4EnZq1baN88RN+dsnC/syPgukvsE5aHhHik3AgSEMbnxByOc2BmcSug/
1QzJ8baUtQVTf4w/fFhWVQTKFtk/j6M2uj3LuAQCnPo5JoCkzDclZj2NxLFhK881R8YhckyUcWs5
IWkMyRxAP2s9FfuwdHAsNgU8A+o0KiY+2k2w8ifUFHdDucSeG3Bt8lR50zMP3tGGUDC2jILZVM0U
bGahGo8SSHTGCKFih5JoDzMwbW1WxlvuX5nn9e2p5tvWa1cwHKZdOAQpAVYWpDeUMaF2UDFjyZbx
aFoXyags7GNl/h9RuutuVPMWduIj6Vg4p0e8987AWRMTX2o9RdUGkMqnLMmOFZRLEHkAS5R9gjo6
wEVbI4qLGCKve2ROE0A7VPyU8yIMvPTVoXRIJ7I18zUm5SS6KOr4yqZL3UFZZJ1koOLdjSxScRIX
cfYxjD+gtYNiM2ARYRBTEEI1b7OZGSMG5swlRsA7KZkrQmnObTPg5vpBdlEOK6VCRoXUgOMAmQaa
b2a8xhrAi8q3Bs6Isgw7OjJdZnn5SeKJ1sTdVKU3yhK50kCqLobpOwBiz9K6bs8R75z3G8vYWjy7
HbYViyA5QpHCpoKPfKgDp0DJKVG699lnzQ6mxLCpCMsAzhBAd9oYQ5mon4OZ4iVTrAr1i7feAMoY
sdsst8z7yjz6aAp2Q0SqRvxtLmoWYaoWbHxV2Nc0SZUEnwGi9tjqD2NKV15yEON8qVo5VpSdkE/s
duAQI2MCoD6Wa5PimdS00vwJqh7B2LnwmXFCLYC50zJty1SUFlF2GuBQpWjreHyXcVj/GAXXJ1BZ
4mblxskxoLbBr4HfU1X3GbRZ1bL7CT5/WWPzZ1bKgDqg18OQWfGvofxArqGRVKeYK+ysKKdsaYYG
51sVS5fMbtKaCSgUpaQvSW80fn0+6wKHUPoIYjZPvWDtqzy6BXX/UbJq0SaA+u0XZbhnnpGSRbg/
1UOF/lVS0JMz8WXPN7EZ45FWGjb86ybBlgGA8MJnCamZOjNOOQ67zwizPqQqo0GX3S1NSDPqpfKu
IXLXadAgA/FjMF0UApldKt0EJf1E8TmwamhDjsuW614gFTdCM8SXfkAW4+vitNQBYMBNYDMKfAyA
K3bHZzrimgu3XljvJfYbFfwFpd7yXoAAeZOzez+zMtETl7jFc2yszRw1t6rY5CTNholiAJeO4Y0V
2ByJVXme8BiALqCIJBdGA0S3KOiDAmpV5egRHyZ/qPlyQrBhAKMdUYY2wOd4jWWZ0T6NN9VC47Fs
wLIV99/9M49zCj9oWUAGc84UH8powYw5uviQ0NXHPMdINP+YkQA2iW8RCz8huo1DjLLgIXuuT5fb
DPBCCXyLAhQHM6dxHbf4dSA/ozwXFQ0Ac+02HHqpkcBzzdZadTPj1RA+MXFkCJ0Hgd5Wf8vYnYra
p4iitbfuwcjauTeYq8Gyynkt8MSDO/of119VidsGw6lG/YD2i+XIe85iKZWWfIOjt7ZalKtwrZFQ
UwubgwKdrqHUvuCGU8MYMMajx1QuXJp4YliHBxLxlt6yLdDwx3Ro74Rd6/9WoQ6EboNSeoAeoKAm
MUoGB/FOqVnItBTBRXNk9IxVk5zYgpiBu4JBzXqv6c4k3OTTNo1PWuMw9I2kS+odhL7cTqnM7gwS
TMTHYDQx4VSnzsCAQWRa3zu19fIJ5hUi8oaFnZipfym2FaEQlhEf4BYjPgYom35FNeubSVPSY6Af
BJpPj+l5SvppkX0Lge4YiNJ0PD1TEmxKPYUhygw099lgUS6hrRNzGq9CK7Ytg3s93yX9j5F9epW1
05XqlGW/mUdvZDHQR7aD4ph5CkGKliW84d1u2weeTx3EhmLtyuLZ5huZwjhkzzbXxzmm3hfLnQD0
LhmBVcPuLD5myYqIkgaBVeoNOB45h/wlpCsvcS1udhOIJK5e7pqRDa/37cWfQUkjyP1AP4dj9r1B
5MPvBCmjjVDafJ5aED1MGJcDnMiWvOhvHZ6gtA8pR9IUdzZOQhUe5wVIgatgMYeHN2a7AeVINN1B
5LcjGRj9R5aL5FSwruAcay9KeyefQqapUDeCYBOOkHCrhMnGSs5F9VX2JdmYC0lNUGA7VQIy9oat
FsSnF51INywKBDtLGcEtJYIJh9XqkZbvPCj7hQ1tgoEQzXLDJ6CcMYoXFKzwX1g69/mTSgZwj4xp
QsPQyWFAgWy6jbhHnVNJGziwESs27aMT94MGbROzPP0CiD0kaAiR4z+RQA2vv8r+X4+eELMnbrmc
cI+UFAzg5IFxyKf9YG572JhB+9JIFDYx1e/JnGULGIHfa6tNp8MW3IrhNaxugfIdCkdfuKfpe2hA
yJIAVlx98TM1XWUeI2NnKcN7AJ44/JjSc12vZPTjgtjhRaLRhje+VL2lWK7xBPGyZv6xs25RjnZu
n/rfFi9IbuGN4KYudyOfTa/d9mAVpK+qf3nW2hMuVoAmHvtvuE9RsEdzqspllJGqkIkoVuw0ARJh
rZuwii79QbC19IT0NbJeXsXNoLLiIcC5rxyvxBTGfEuJQY8Lb8k8O0SXWzJsRfdepgEONVbZPz7T
sGh477Vv3vAMwSg2lQJDf8Wyb4g+0gEAnL8XOCsy/NNeseeJ01CKSCn3RnT1EaewUvfG39bYGCPy
GOOWYvLJBAy5dyNbNmNmF4Mbg+wTqNEnYxdMx2RyoypkAKI4Q+6j4dkUrYGgBPsulLviwGBFEG+0
iqve3JuGtFObj67dmdnS935qwXJ1i8KLkY6ilsgTKnLm8WXiPyfXM/Icgh8zxk8tviaygrM+tKGC
y/1SG5wmnf0kzrVyR6jjJZqF0P8dcSY/FLNlY42yiIzeyYdiMrMmYvDDs/bYItompMASp2yrWkuh
id9EcLuM5LXuaEgrWULEh3LPb6/SIDgabC0ZcqNspde8m9y4QpTRkScSwhSNkDzLDPW40AF+BMh3
2Zp3RvDwuj/gpJ205ZQ3PWRx8NO9g5QjqAaHC20P5s2YSnavoRqYAjRl3iKHTUIUuNjBBOdai0rb
oDPBYlzzAxiSHULbEE/UKqlMQ05gh9NxAhY0hRhG4ZnqE7KA9FMpba26owGNyFKv9p7hlkyVMSug
SZVAZdUpeR5kwHzV9RbHWytsO8okvPfT1whxEGlOWX4YAFyRUDckCp3HDoTpZYj0DW1Xk18wBtoY
kFgWw+WVQakN8cco8C+/ecfYfi8MbhO5EyAifbpYomNKSARSnHcm9OhbZN2lgHknG8e4hqmGXwTd
epwL9DOLCmyTL++acDX0DoDAXgvh3UOVuU7FgbyYaXy0Ct12sFEsnpV1FxrgkRcNGIRRfteTCZw/
JvQWZXOErPKtbw/ImtPcOwOXbR5E5prNe6dYf3WMtIxi6YTOg229ASYZMylEWJ0OQwzwfV2L2aZQ
v8JuGelna8Z6fcu5WwKGQ+WsMkU1zD0W3hykOoLN+Qv2yTJjpzInZEYnpCtArrz2LeWzLXcHRbn0
ijPRH2Zw6yQ60oliwnwq1DdZvOG5UVKugEULgwK18zSAuFPeA5GTnNpp1SBqMDI3g6nW8CJZUEX1
lUCWDqnQ8bWtt2PvwiIXmn1Zrw0shigtBwa3wNaSeT17x93Tys/E2smYSYki4nHG+sGfGlZuBbmm
2zfshmnFxyzGBw82l2M5OGraB69qW14zcR/hb+SrhuPFM49IodkHbLS5liXSObwjk6FNxY3SXhOF
ZVFg08gvdZKIwpWYnilF+qR8C2lYcUZwwzQExlLmT5897JD2l0VT1xESDgTymf7GxmMQ/urGc9KK
x9Z3DEIQtK2XbgTphpS1F7dDdtETXLvLtKWxUh14Ubx/I2gLggDMvyJx2WIn6jXU+M3Ebh/luVb/
RR3bcdDxc1u6zX0W5muv3yrm3Yxd9FsBrImRKyCgSqt3CfKzcvhoxfdx3AxgPOQ1Msewh7FkwXx9
mPW6t8YPCIE7DXxGFxNrBrUMeeqJqgCGc10T6kxJGKZ4mjgsLIp6UqiYGCHhr0IKdoucO+m3UuUT
n6IyeQX+r44mIwA81/n/h73zWo4cy672q3T0PUbAgf9DMxdIb5lMet4gaOG9x9P/H2paoyoWRUqh
W3V0RXQ1DZCZAM4+e6/1rfd0atdaM4kPN6Dztk2gbrLU0qgykdVKmxpZhLKzGMwNK01aFRZtMDr4
DdTae0ZnUXsrZU+WTURsxiaVvr53EOiy9N1AqIZ5iFCuSTK+QPbQ+BiKYtEmF+zEKGFyRCoYysJZ
h4K9P1L4wcSAnqOvNJxZ1YVWLnxzTyE7djON9GO3t1dfN47UT5IZhaxosqowKFW1H22ln9pGXaFp
o5ewb8/5GHo2PjKFtcsiU9l78m9g+qMZL7SraszXPE9rgXBYZY/9MrGCK4SDwz6kntd6LF3uhW7C
u53yAWtg4ag9aRP0Ip8rhbnQKc9FNAnXzVWAr8jMrlNhnpSy+OYlKfJn819ZMTXDlJl4Y/v4tRWW
aFIZktyGAhiuW6VI15PWX0Pmqk2wff9S6Pc4j6zhoGoSkqVTUr6gjwoxS4OVbcMbfTiX5noKw8DN
XQRH2OPC2LuAFdL21E+OdQ1l72LQTn29KrUVD7fCKPHtnZPkzL5raK57iDT0NCF2VLlxbA2Y12eF
+QV0rg77s1eiCSFqoFr3WN5H5dkON2r4gLE5hozrzWX/0mb41Z58ugHIsE1uab+isY7JAmmX6rKZ
iF5qGnVlDCaYunAxsjkdrB4FGtriEbzWuIrRjekY0WKZCQ0IpLKeG8NVUt1T6jskSnsGVVeUrSLD
xFjLGuYRyMGTnuzA8SkdtmM/NwLwHt4zNxRNHnKPTW/pI9WrXeubiF7xeyiwJoQmW7KuqpZu/vj6
TxeiETZWOjS8Tj1ptnJ3qckTQAkM6CqyY3AUPdU3ccgYOmNYfYuCSKOgnFxQK+o+MP12Z697H2lY
MRKgYjpeQvBCcUijk9GudOuYeRGAJQy57fhN8/WzW0jYQtU0Yh0VYX+43ERCK2AYmXOQElLr1iLD
hh55T1/fqJ8dROWXG7JpYaaxpmv+p7dHEW5uVgEHEUU5l4pLVcWxkC++PojySRNZqJZiWLIwdJQi
H5QTrqe58aBy54C6SarXRDq1GKkyFKb2Uh4wdOt39pOgs/j1cadf+6F3/cthP6h0ooztRzi9OBtw
TOZv6cN5WEIOYnz9+kCfSHJ+OdCHjyox9aQeJV4fE3ZHF+saZO60d6fdisW9bK6/PtxnH5pmKSpd
K5nZnPbhcHnoBmMX8MRgAjpH4aZHGF6iby4/8c1R9A9Bsnpfyl5ZcxQtedMH+PRstCh9yF5PsPNA
/ptG7SMb8r2lAJdbEJgO36QLNmF1LAlApw5PxC2+EzCl5H4he3a/u7Cm4cPHD/inN0L/ID4iEjAo
Mp15zSC90PEJoSr/z99pnUcHKiseIsqPC/un28Mrk0RtUoYxU3KDMG+DIAU1uf76IPbvUema0LF3
CmHp6vSJ/noT6mpcxSMEeRKGb6eYbbQZc4Z6zu2UODyp5brZ/f2OL+12u/mBmGk0cc5mc17Jp7dT
NKMpMrf2Ly+kJTnOy2l/Qi+3X6wm4dtx5ixenNWKv5EoPVu/z19p6Dg7IGf8/q9fxmcfxs+v4kOO
dloCpCa1JiZyoEUqdNCKy//dAT48RRrqaskfOYBC2FRkIIPu9/+7I3x4YIShlrhtxhGYqZZM7n36
UF8fQflsPTKEQDCn8WTXzQ8vIqgCLTcLbXJnPNbWjTHiOJq07ujkxSvJWBSnaeYSnkJXgg6rza2t
MQgO0QVV/jExql2Nsaqtzl+fl/hx4I/3ksFlyFnJFnkCH04sLjI/jVO6VMQ0zbp6H3TuEkelEa4F
gB82OxMz98jME2K2nqGg2NDSZszAMFDOTjEW0o7mNK0Rkx2Sk0YkKtj4HmibsXW8KF1GwZg/wjXj
StvETpbSxiTFDUkQbW6NPhxjIqW/Nyhpcer0P7r4hC3MLW2OjqXMYButUTpVxnGwidPZpsXdQGe/
SxdiKgETdj7JK4sYWxw2gYV5jfXDNm9rOLHsjOgS5wAHkEuT4hGCd2DrmWt3dixmMoYFPGQuiunG
3Kqo0cj2QGjOmEbMI3VDnKrfQXIRjHoOpKshHJlygnGQ2QUGrDhdW/Z+CkgeGVJgmUKfpe2ROUgg
+mABQ8UYwEwwzgMKWa9a8xkbaarTdcE4vO7zbYoTIQtXCQPFjhSsC5A4HpbyfpHIQNfgOoZMp/Yu
3YaSKPViE3e6Y0Qr6CsyysLX/vUxcMYNqh+yTFVmYw6EyWusQfNnZVMVDvwxUEvkZCg3aJrMmmfz
vqkwnKEpwr/SwzeTQwk3engdMkfTAHXmmjnrkTRVtQGVapk1pLcGgD11hoeohhIymQQDpO618q9a
tmZRATisMAFhlRu7uYhoPMU6KmsJSg/6D8ASvQsk0pwxJZN54yXMnx3QfnMRVc8NuHExoHGkyOwQ
ykXWk2VgMSvYXGFQlVc4ESnEEMosaHlLNuEr+wYtAqMqHetpqNzxMeXMYMAskjzDrj1KxE1D8KoK
Rr5qHxsaJ6IradEVSPtb5NAbRn9qyfSTmYzFwIGAG4zzbvc0CJKE1Dy+7mQknobE6MvFIYFIK7aR
rPS+tISd0Ik3Y2IMpf49ykoLn64GrEQ9p+LaonlXn8m8jId1EaH5b0AaiXXChMrsSPYNRLGrkM21
pkl4lpgLZkYFDVAwBpEF1U4q4dmO+UXrvYRmsApoM+kVrifuJDjcCjGUX9/2ymdLj8E9r8owszQi
439deqJMlIrcK5TgXP5IQ2z93AhSbKlciEX1ETog4Vt9fVDts3LJFOgJFMOkJP9Yv+hjqtvGCCEl
wEQmTx6VaegjKS+00X13xdyvFlcWanpGflhkMFNFgdgir/dhIjXKblRfBzZWWA80gWeF/fTeS4g2
gUQgxvnkTDPjpkBBgLoROsqqrxHjB0SSENbHTCdXl0FxZ/PkseCKmA5CqI7bhmC1BBRfIhBVihCs
CA2Jbwph8ekrt2XdUNCNa8bHLeTYGoEPJZYl7MW+lo/MlzeI/edLbYa8YF4uHG/zQvjE5iWaOdGM
QPDWqXa8gIevP4FvTuPHVfFTWVMKFQP22NC0E/s8XRfpokfFokP96HZW9f71waZ1/+PCYv7na/5Y
Q8XCCPUk4zWjcfWql8lSp/OkM5Tbr4/zWb3683HEh0u5DSs5gJ8ELw6ZMihQbHMD6R9fH4Xy+pvX
8+GWyTvDC3SZ40D2XaOsxHdkydcFawOOl+Yc+fum36tsqwHGdxr6U+Miiw5eMDf6x14s9aGcgra9
4qUzEDOg/VwPDZ1MUDK0D8EYmcrdZLRFMhAR1fwj4M01QdaxlGAZ669I6wtwGanN/aR5Z8utgjEA
2l9sIfy43SpWb4UNaOehZxSjbyPvmokpuJNAe2BdY1QNx3hAZKtvdSas5WXbn2s75gG/dttNmC6b
bpUCgAbGEy2kIkaE+cx6hxrBsN/zCKgLY/uLAAsnYW8m06AcuTj0fGRqRKUEK53+nBXeEtGCQObS
YxCOsIBRBQTfF8m4SUkxIpqLdruc0aFkWw58ZBOO16brQ388VEhcakTWwSzNMlYhNJXjgSP1SNqi
TYAibTTO5bjO/csifa0mxy2g3L1J5zRct4bGg33TWIYTi7kMc5NYFImhLOwemvQuntFHTVvWhA/6
Dbayei2JCzSelf4aiqvWzuiW04gnWhNRhT2gcUXugY40pVP69WUkPruKkDRR8lsKe3xl+vpPt6Bp
aWClWm5B65Jpe7y/z5j7OtJxPF/ne/znM+tKP6ZLnlhn5SFYMgQjHvHbmv3TPp1tsJGkHmUR+PhA
UscwHKFmsnMFRJRf9iMJoAj2NoL6U7LYmeeXXQc4chnUy1I/g1DBtSdR37Sk1S3kmpheaHe34M88
hs5usdTKtV5sqgZYPj3lIpsxNjY4c5ASBDT0KB+b5ddv5Y8exYcHjKborF+GSVtOVT9Urlh3jcT3
fRK6EDOP7qtSbzsiJuI5WTzZwM1Hxrnn8AJDmwHn3dCIVWpfEJjLmMZD8a33Ia73zdjcN92DCPal
+5SjKwpCqAAKeK5b+kXM0wRhHwatea/fDkD1exxnMYKNipxZGSzkbERYWZ+R7KTqJQPU0EIsYV+l
oPXwAlGfENWuXk4NwIBQCpqu0R1tQxkqh3ahufdFifuAYDU4eJvUouZ+BCoeNSdbeVO6h9y9YJAo
4+n3cPsRaCxBS5wgywvU3DQKn61gh1Uhts9UE981AqYH2m/vL44jRTMh3wCs+/VSTWK1MnoDZGJe
3JNokqIxd8sdblIvPdXjvAKwwlMF/Gqo4jZEtWCsS9UpJuWkOEZINOjxF/1SU2aAwaYnxtef/yfr
i6ZQuSgyu2hdsz50Q0pJ0kp3BGhhyIcM4iXa9+CsYd3/5jC/ry+WLCu6TQtYRkPysR+SZEUzDDKb
w/l9O/27c2bv8zVWM3bkj4fDnD+H+Zne5vzBcTbLJVfE8rx/eFgsjgvIWZuH1MGxhkdtPv/6zHih
v31Cv57ax09ItZs6kKZTm/45LC+WZMjOsm3gXF8/V87zBR7+2ZKegbNyFAe73Xy3nCvO9QXyCSdY
kKvgjM5yifNuU8ydq1npzLY3N9vtleyst+8o1mc8MJ2r7VXo3OC2W3fODYxh57jlexazq/W8cV5n
370q5fcq5ddX9WFBD7rIS10Dvhxevvvb+9t5MzvcTu823Y/rR49Xg2sQXbuT8adwHgvngj+8usNm
6SxPLy+nu5e7PQ9Xx7lz+tn+brFfbDnb9XE/c3g926t6tV5PbZH15Xr33enL0+n9ettw+vRUuTKF
Zhrqhw9lDEc9qNTp9LvZjj63c5hHzu4yceb0dQ60eX6YFGnmbHjfl3z1/n5q7Ww2yzd8j6fTSzBb
rZzaoZ3D8MfZn5wVHse1c5xtF3cLXsF6Mj9if5xvZ7PFfLbbfX1ZfXZRKYplM+igCPrt/GPLTVKM
jmwN5MsRpYHyTTvn906IxaZDsAmwLFvY1oePN8v9rNM0OBUeeqvQnVO99PbJr9AiQG+qHKX9pnT7
7AZWNEMzIHTwOPuxJP+05Ib42d2sjwG3dlfo9H2mHkwXv37T9N8flryqnw4yncRPB6nTpooLm4Mk
zv2j5Dxyrw389xwO7GbBY+ENI+vdfjHbngxnMbXpuDoX28s1fDg+yu9Ox/z94fjr6Uxf/+l0bC3u
GxFzOlxyiI1m99hudeeeV+6YF8PssDmHm2bBHXVunTOnNl1jWGmnf5Y8LJDI/fjzMLUPF9PfOPX9
frLbruevX7919nefz4d1XM+0WtTDj3Mt2cXR9xxmy9Y5nO1FNNss58Q2cKuTJj6/uOfdPRyeueOh
gnOzLJ39Sl3Vi7vTQnP2e+fhcnpvZ4vS2a1phB5T58gT4K6c+qA8uNa77Wz9eqtyU1rfrJbqp5f1
TxfA9FT76R2XUPBJusWr2N3fLw+H9eH+8Di93dcrbvNFMT86m7uFMuNZ9D6/vPzmnv30makw6tKm
sasljA9HH0u6EqEd8nmPBYW+hiCKNhjIWjbGAXKabmdHeG+ok3R1JfwTPhrE8y4tVaJGED/AIJmq
ta8/2U+fJJiDdUOzDUv72PNU0zDpoZUzOJ0MiDZKPZCNXx9CMT593y1alxSymq5YH248NpmjkAxe
hh7c1KRCC9ToOW0By9doWlmbro1RcVwWDUyoCcoCcF+sC/2cDKvKMpa5Nu4rCIuDcUNHQaoEEW9I
OWF6JyFJsEh+4ndS60IalhaeL0LLBfAjkZ8qP9hW6apGshRuKKR76wb/WCZFaPCegCX6uYvm2GkB
n5rTGRlYUPdh5c59VB7hvV5uyvi9Zcsa0XQpcPBU6ll0WyuCvfiWmMB/gOca3lrPD7StCrHyOHwB
iacmk7CZErfbbppeVjuJjjWG34SmH2KdKG4WWkbuQo9Z74yiaoK10Jn1gcFp6PNda5vTUuxfNNIh
pH4mT1pluON5OA2m1XzZxajcXbJZtwjGym5ewpKuINPbWzu87fBn9sTqAtGSScYJ4C60R2GTSEK1
UNC3i69862D0tMPmrb4qkfp3r3oyQP25j7ItmWGGt2/LwgHS4DU3FiF8xRZUFzDWzN7BnyFgSTH2
yCxgbF+Sbllpj563qobnBjxwxY7WpxVN8yYI9z35OBql85lplGeTXFwYZDG+od/j7bjB6aNqd1ZH
OxP5MtwhPFAt/FsD1KhvYa0lkU46ie9GCZ8+eC1zKhUxxf/mi7fyxCX4i8uxtLQZsF9CVVuoTMTB
RPdfX/qfjLiZqwq2P/jSaS3JH56bQlB8WC77n8QBULWavAE7651Jq3NpLYdtP2832UF7FzwaoamL
jXZPRzWcydsjbxgoLbK6vrkbP3vxP5/Rh6dQ6aqZMSDuR13CLqxc4sioKP+xr3/90hXx3ZE+FP/C
aDq1aDzwA7Rh5WaTIMfAUCt3T2RK6pQt4E+RX4r2punQCd/5yCwFdtx8jqki4M6aBFkBxvcLgzGA
7z/J8tNkk9ZSEGbEjq1dIumaLVEsJjRZ+95okCWWhw6uarysbXa4lyrwRvvOtlcGPf5mWZBZDGYe
d4Qy4PjBWcwm866N3oN67/sKQJHryLrFXwoTY9Xl8tZHZEGaMPHWWOwrqB7De010uz61hZt8IXCu
ByArcxReW7xD8I5op0PBgV564Jd5ZTU3EngHb2m8ZvuVwQV1iWlb0JiXknmQ7jxPn8molxD3EqSe
+aRBYfU3aX/s4BlMOqGRTo86a7QJzZSpT2WKPHFu56dUXcIsBKSvRI90RLz+UeWdC5RLQob0Dgzq
RjJ3qYRDcEW8VaWhCM5vPBIuguXXH7T4vU/9yzX+sWOZVUEe2YJrPNyDnd6QNcSAg+eX5NAUWYXv
3rVJAsEMSM+8f8EgU/zzSvu3l/7/eW/Z6Z91e/WPf+fvL1k+lIHn1x/++o9D8FJmVfZe//v0Y//6
tl9/6B8X+Vv6xyl+enmrPn7fLz/Gb//r6HOghb/8hQCboB4um7dyOL9VTVz/OATnOX3nf/eLf7z9
+C3XQ/729z+fXpMgBYNal8FLLf7862ub17//CUOEhVnnvvq3n4/y13ccnxJ++vRW1v4fT+nrH7sg
5S2oPv8Fb09V/fc/JfVvMvXHNOA0NctCAkaJ3KH340va30ymDKptK7IFR8OcpqMpPkn/73/qxt9s
zTKESZMB0QvL+J9/VFnz15fQOvAbJ9wKKhIaEP9xqr98cP/5Qf6RNuitg7Suphcofq3RYcZppmVg
+JdlWVNUw/7wwAyV1M11hTDDwStowCK+pcuHH0uU6tJIRxpFfortLUOzCxiwVVhvK0/emiE2eMW6
Ug3NYgpK1kpkdDpQOG/n+wQ8laNyqyZpO0s6ER51KbEWpc2alqjkkuX6c+d1V2neYxz3TlUzPsmG
6+Ep8+4KKzg0Vvw+YPiejzKrXzym16qhGDubiDia9dAZrFxCPSvQhw2WWCiyyUTLA542aT6lVjUZ
08Hk1zq60E0Fqkw0CllwpAhK7lGVGdxp1c6Uh81k3vMLF7FuqC8MqXpVkrGmLFPJHokR/jbBuKGI
I9q6Z1ji6mA1o5C0ioKk7UDp15bhhQRg2f7SMqubspA7vOppfFf4GeVEBrYvJU4tD22QiGG0HDyI
sJpJzmpG+Kxb9pd2maxtZnG6/4QuK7g2YlrFkVF4YIzQOcdDUjPlxX/Sa4tSzY8W+plRw7jWth3B
jFDeYrOe4CpTUljI3Cg2o0URiF0wydYjSpjAVBjGEWuLQacMzZM+YpNV9GiTSwjl63Z4LPnF5KWo
yTbIGn8pdcYJ8N+dZMTrTKBbjnscFiySY/zKVGGdWOq1TbOWUqU9gpZ9Tvu0xlTRYaOK6wsNhHsd
tPtqxLhtKEF1VEwArsLFOmgkJPbCs+ZJ3EAYC0oyF4M0Xdg6aVNyU5M/K5SXNg96guZIQqgLmReY
xsjnrcRlUBUfjQQnZ2IeR4ZkhmutZZvloagNACOVCfHfaLZGTqSwmhBx6cb4Rj0VvNhdrrHLNYmb
w0SF6hrJnVR5pqPmWnck3+6Y01Xkh3Hf+RufSX7Wg4xi70xdBRJbldy9MdRMpXN0rqGlajO5LxTM
iYicS+AZehyc01TvcJM1Ky9HgBrXPTki9P9Ty9paI8EbQjBnIEa1Du8HQJHRYCWoi0Ea1kRL5frS
AmSm6tpNALGn1XQZxw+DPJnz8Eth3PfaOZQKQs+67N4OAhUmovLqWnV6FU7JpZIMqMDoDl1B+JJB
TdmpLpmECG8Z/DXDIeIBtQqTIkW1Cys1SeB5eAwGPTE+1u4LRHIQDF1+P3pQ/7IRkhgXXzQvhZ6t
1CDrMB/r5yAsiuX9ueWdXdpKRG3t2rA2BJ6FuA0vYS95ZCTU/j6oRrLZtdJb+YCW0rbcuOqIMAv2
iR3n3DxGJK+kbLj0FXQfanVuR88H2TgCnSTJYFC4vGwS4bxSmrkC720NVZvh9NLSpGWFxwak9dxo
XzO4lmZEmGdvkgGFoKFGpW6GxazowmPY59z+20Q71c0rzn4weRFGR8kMZh7FREdOT/ki5cTv2Hy0
CKZWppcudZsnkcrMciFRboT4XKUpTRzDfAuORR6vh6QBEmcRcOOu/AQ0nwmBAkHsWgmUfSK1l7HW
oPsq2RwRL8sksX3VY8lA5eFGqyT373WbRjxRnXIt7jw925hACxUy6FQxAhdPUXjAEqeFWyJu1aTa
sSB6agZNXD1T3gVoV0mTyDV8iQIsJHpypwdUQrSo1Iu+6XFfIi5NIdluzaxLdg1hFMCeS7yRKRIq
JSKAojeOfh7joeutvSeEAX8RR7nr9Q9VBCgtDeCvjuAybFWiXMyDXRBjKZL7+sJNcY3KdnmSKlLo
Gp44A8kffJjVpmhG4g9GvLmsdU6rh+cwyxexElvYmMcHkxXIEWKEZDuAZ4gsxlFxph0SSx7hAGQX
GqCcNgYPbYykmCDqL43uOcm5TIcRUXRAaoJkbeLILfGSS2hYJ5F4NaZvqicDb27I28pLJjWl3iyH
EkqIPtRobKznrCpHh6A6clxSWmo08UJtYnDw6NjmkY4MJLkzW6GBus9X6H5y2DDBXi4kXPABnQNX
YTdYpDp9Ak6PDjue4BDUamRgT5jaSaHabFqQ/J4qXSj0aBnnJjctKm7JI4gnM5rHupQwE0uIuCVL
fm4YzDp+GB6iHIOzz82GLiQAcuM/lRUfktfKKPt9gydkFeUrs9OOZuoSoT1KmzYGyiGa9Krs+/dC
PEoVZqnMB1se5ufI6khfalC/9PHRlRgzWMViyKobyI39RZUm3rxsLGWZScNeEGaEKJSQ39Df1ujV
iHU1IOLiNrGBzcsdyozRK4BEAXqwBraxZu/dGBaJnFrkgu8R7S5TiZbPK4XxbqNJ6Jf4IPzSh9xR
luVJsxpvRwn06GeeeZDkCIl3mtFDa0kmLhPCjKVoEuUTKKIHDJFqFYVZhFh+6UnNOEsV9umDSzBN
592RC+9oNVSwUuP/MjelyW10D/Ugwz7XTjFjLkkZ7pGqbJIYncaoxmBzqwFIT73r9dwADklKM3qo
oYdj0YunROB8U1Qb50f2CmWUjfRYb5Jc28cZiKdgvJRJHbIaBlxxc/QrRV37Zk36QzHuu7ojYoZm
cMNqELXtrc4j3LRcjBx+MTMBKSdQgsgdXMBdtUH/FJdtqGMJ7rMzn3s0s7Jmek9Rh+XYaIvUIl+M
8IRwKPIrMZDGq/f43epUvqvHCLvUgG2SzrQjCZc8VCuFiBBdhll3lGOxbszubtQsujJSj4GnkQ5K
3bCPBVoO4MrCY21fJxh/iOuAcYuZwmApTsF0tJEeY2MFD5AN1ATYOrUKV7BRPI+22exqNb9RzOYm
qro5IOzLSEmgtqoQbSwPr6vMUxuoK4tFSQCAkOVbWU8XVtrCYVW7C4l0hQKCZ9aXBKaiYbJiDeU8
pKWF7dnmsewJehgsjDJyO/ngwiq8BTzA8N2zXMsZlMqcs6yjwhmGF0IkJLJyAiSAcMhiJcCi3vn2
UskxOGY5Q7XOBzYWpPJFJEMwHssBipj/1o6oeSq5vQV4/VR7CFaDoYgvRaj6cwMfViBikE1peTEi
0OICg/8TYS30a7qsVrFF2TRrpTQ7dg2agUgmziKJ8ciGOCb1plsavjmvaP5UnlglaniuuvoxiMJ3
X42R2AVM35OeW0WqaZsVvXzb+xH6VdJaaFa+xFNypJEPYp+OHuE0BW8lRWe06yRPwkrpiU3DSuVj
Vovy1iAePH3xM4JKJAYUOQtGeqkYLZPE8GDU0qykhNLFsGg1eeSXGQt09CsGoLcsU/OQXouu3xUu
5BxlzF6LgnvEd/G5GXXBlldBdkcQfbSzxx41ha09tjmTeMknNHsU+CR9Ob8o2MNzna0iPq95VdtH
vRhXpMy8Z2713lR5syz98Lkp1Ks8aVHzmPV17isEgNjVVa5LsJIMgthMZEtGMcTr1sPaEpUPVc2T
ezDibTKZMaGtwzNQ5ZVVhAoSktAjObIhLzw331zg7rO2IaCia1P6kMlTIYt0TrqmErNAV3Bf0uaQ
DbW80PQOgyqlX6fJe6sM14CRI6dorNvMzo+DWw+7IjbFbKC+cpKyeEf7Vc3rCsSZH1ZrSTdOHWbz
rhfhhe3bBW1Ri9E93Y0Yq2uZmxdZYlxa2sRuaoM7LyMFIBnbdRpQ+GsuFss4WAgfF2TS406zT4YP
NgIecLiwzdabBwEmcA//V28tTL6twGNllvLcauKbaJwIFjSn0Xf07Br6cLjPRLJqRjk75Dp5af5z
LRXb2m9gzNZ3ap2oszhRrxpWOy6vadMTjRNbEEu1P7QKPqGWbp8SYikciHwa8BLySjd6K8PTjl/z
0nr2rTK7zi0yI2zexzTrb8wup9QtzJ5CxN2MvTnzvJq1bQiu5KK/agQW9+lxbqbNS5mIa65rGApE
XTUTpYbb3CO7R/b0h9odtlUV7lTBHGOUdQx4tQmwQ7hld2HKvXmhe1aP0Rqr6wrDUbVpSJG6dHuL
5w/FUyjzsjJRvOh5LqCKtvvW165KAfc9VxoIVRhFA0p5oU2NrJjM4nBKXJffzTYz0QmYVzTiu0Ne
mMegMV0e9Oa4lEW/VYLhRRkF2Sd1uxvalFN0++tKgv/SuzY4L+pHL2sonXQ4IFSr0splC+qKdNXU
EtuTvtuLvrvogvK6i9td4z13NSaarEJ6E5O54xR2c1MTTj5L2hGeONpcNWK4l3v3tRwlF31JMl0n
BRmAXQsIREVkqFrkGKYpF8mut2d5HfKuytqraAXpwBpxfYB3qHZhxqklqZptJk+fzbZyM4BiY78v
ptuqD72zOwqN3noZSo6fdP5M0djZupMT14QfQUXHdo19T4ibLuHBPeowsxR2mFF9ktmZaD1oIZdC
RTHEUTIiyEudvNf8p7b4YQKfcgKT8ZSo0ctoWWtPReGsJplPBjqTltZI9qUJgcSjxDPww+sDkRIC
oE/ZzNMCeYZvMI/w9Xh8tXyybbsxPrV+j7JZQK2IsylaqDs2cRw6RE17M7OSl0MEhcUO2c7hw4oM
8IN+lZ4rJNxO0AmQL9GhFIV30nvWDilSCNIF7DH3tOhJbvzT2NBbHK76qkOUDc/fgsiip/gaZTaz
qZUcMJN1pDoWackykGcoI3kyACGvaKYSuxZLlDJpeNS66FXt2Rn6UvsYR/088jQmE1b1UOslzj1a
JjGon1wvD2lBBp5WvA0Fq6KndLeaZmxNLzilmSKcpi0NgjvDZavjkm1cVwOrN7yEJZugllmG14G9
8Cz2zXQoer+CGtYE57r17gcTLPpo8ayOcWDgPbMcXxv+Ob37vzbfX20+JnP/dZvvqg7KOEi9T7p7
/Ny/unumbdooxRg5KIIhOl/6V3fP0jGr2ZPRy9Z0ZA8/d/dYoU2b7oEh81/WT909/W82ImAsaGCj
dRM13P+ku8cc/xfZhYWs2LY5K001MEdZ+kfDX17mSq+pFF+5RR4P1RR4FVaBQQcdo/A0CvxkruGd
LWQJ13X7nkhpMpMrw19JQ8NAsLkwewzhWmH6TBKKy6neA/GJ9U81wZJpKlTSAknXEA43ihsuO6LB
LLUE3h9DvKP4EDz7+BksPCqlcjfgg7JDJhSN37ibUOpuaTkhPg8zMIN9rd2McbHU61FnWKWsexhN
pWVP0db5JtcYxcqmfJtQpM4E/uaVXLb5sunHVxGSqJHZxRpx96uVJftGa6/kiRFUhVNeom0BUSyI
IXMPLZh+0hVKlqhEP9tGe2GRv5ik5aTqpAJoAf7mirptyDcxSXtWhox4AOBQw8DzRpGAAmcwXeQO
VrtRrfRCOZaN+242OhRFXZoFTYdVUkNLUcTFRendSlavrLNUQ689oFi1sGO3D7HselvNn+xqoHtm
PAc8MKBkrIfVK6TYGZ7umzpNJVIh0e5TuC4Nq+BH+/q+IYFHL6KjqrgPbi6/l/hPLFTj0WCbiz7Q
lwYKUHDdFwYwIScZY0Jn/WIxatTcgemeLbKge9N9MDHa5HoPObd5LUZvFcWgWfWmvLAqm2FGDDab
rmoqCzYOgNdyZP1h0N7Xpnq0WkpsyyckqJKf00pfubp2GgPxmg4W20hOfBZ5+VYJvYdGgk4Utz5y
2m7pFgBeMfpXqFaNmO/SMcYTgqYe8sDdSYr8bDTmVQSIjjgv0GPBNvFKdHy0QZR6AubgTMmU6Eyr
68YnJmhI+k1mUxyohb+jC/MukZMeW5SMoTJiu4hSmI6UjL5Cu7bGculk08oTdx27LxYjlUUpsK98
lqhqWqvCLtunWkefNPP9laaz3aF1v05Z4uikjKeW2q6bVr+se4qqRN57ZvQoWB7laZ1EXbJWWDij
pDz1LKRtn60SI8NFywpbstSGLLnRtPY2LTpg2iq46VmXkeK8xmOESd1K6gmHMGCVYP0eKlb0nhUd
c7vsUCYB6SIZuBonQ9S0/sejyql4xDxTG3i28lpMxYIylQ32VEDkUylRTkVF25pAFCgzhqngaKbS
I6MGYR8/t6aiJKU6aaYypaReSabCJZ9KmH4qZpL2WevZQ1PjCGw2ejog6Y5yfEjpSvQJ6R2URfJU
IHU9pXtVKhMCiuqpEXhBqKeKFhbvqNMuENRagppLbaxNOYDOy3fhj4LMju2jNdVoI8Wa8f/ZO48l
141sXb/KfQEoEh6Y0psyZPmqCaIsvPd4+vNBVy1xc/OSob7T0wN1h1pbiwkkMpf5zZi12aRvcS/W
lUt7rjDtDJY06nktlbGi1aQXgLJj417T2ivtz6ywqD6TNrEmgoRRGjPHZswhoeiV63DMK2lmkmJK
amwi1OW1t008fnNq34hrbcxL0W2joSc2eC++pply55PAxmMm6/bZoiO1LUlxE7v9tMacl7N7LpME
G7V7741ZsVoiwEmaHI75sjVmzikpdJO19I9Jqv0xu85Js7veR0yz3xSk36mMxclAQu6WIGmlMUeP
nBzfnAApFyzz4HMVOrl8LDHeJL0vNA/NkOpZJwlZdnW2iYb3nHKgVnLqAgoErBNf+rFg6JD1poBg
cPJiU1BYFBZGXC4tCo2OgqOVaTVQgOgI8mAtaWJ2RbY6cShTREhyxD+WUL60BkLaYz0TNUWD9018
o4bus6jMErEWY68W+q0yUEealEVlTAbiyPmytYvgtqN0KgxtJ6v5qhxrKq1BHl7pkp9hrLe6qH0b
kJ/h3NdkKDXNMOuGhiYkzce4RHqjbqCq+EiQGND7Erv+9H0LLkAZA8vXh51m1u0sTVRnlhXGldXR
T86xymFa5L6ZaWUh6FDj6SQYGvd5dV/JHiI9CXa+vlUuBAaVVW49B0kJxSjRXwYfU4rWFEjY9s8l
AJWQowC/7HvFx0YKxy54NEsaO2iD2IiM02XQdOWubfV1rhvcaQIOXzKvn/XS3icxWbDhID9goiLY
yVB95WbA2XlIbgehsryaVaUDfbtK1VCrBVMfqAieZQ08HVqLk1pW0CCIlL1j+gM9TrffJgGCR0rA
vaImeYVBbLcJKobRtXjQpABbZO8n7TTKa5NeaIyeS4ggHm0B7Fs7NGGDHmIWCQIOmdV1F3Sw2Jz9
YDc/hVPCDUFPig7LwgkQqkmVd2kIV33Xwahjghwy18AVMlkKV+ZeNdGDZr7tKTilwmvHBQq7JdSO
bL9fFUCGNM/jQ6dl6Bi1MW2aaJUk9kQeAsx0ZGrONu/LWadg0Rt6sOiywYL1VCLKhSVGt+5z7bGW
e3NdCmXu+9hzSHY47DWrGfaxWaYAXLD2qGIk17jVb5NKvPWujqV0FZBbu8Ka0R8sH8IQcQbfDD/6
2EBQCU8t3HTuKlWind371AVa402r1EfUPodAF7sKF4rpo2oaohzIxOYjsOTrytYnpeC7xmszT7WV
a9tvQhIISOBOziAx76R3o7cgWeVAv9HVDCwDLQVlJnnqk5CaGylWKPLRgZf0hW5088zNHwL0akqk
OQKkt2oVGzZZfZDcRS7SAjI+doFKWYHPMa51A0scI1tUQQQ5MHqUcxfR137VAKDtcKUcSm3RVdZS
5qDQ4nBpFIABQlkFPqSjSaSiHZRY9b2FJeeVO/g3foThUXnfojDR07I3O5gWJAet/u1hIBvJ3kqk
r01Qo+hL681oq36iV96ubE2Mhevkg2SNPq1a3QE5ww2M8i7CSKywS9iA7odEvwj6Zv7kDzBU485c
VGqBLLCFYnAYagkKZNzbaJx5GW40NbJTfybm/1un/N86RTsLR7j7Tn6K7xZgXfH9e60y/tm/ahXt
D5UqRNgWn7rJX2wg2H/XKjBsgGeTaQE4oDIBA/AfJAIFiWoASFbRecHb5RCJoP9h6rYum4ZhY5po
qtq/qVX0P/UJ/oGI/1mrWOqIhAC1JZBYHoEKB1hRXSk9WqLk9gXXogheUs0FtPmU07q0ym/dWgSd
MQ+QEWuqFKBdOXKnhPY4OtKlxnUVNKtMVR6HLJ0neECjQuJHV0kXL1q63W78KIPm1PMY5dON1zDD
6tN9n3+m6ipM0Jh7S1UAghtbes7Fp0/m1vvR3sfDKm7uhqS+Cf17TCsCFcYLHceIpr1r0jdFFnwA
FYkLsI6CaJ/uEm8bYRXfu8UyKboFwi+YImOXVgJ124v+Oew/Bacuqjo7NIGmlruOVDye3JyR0uhp
5t6SRZZUW0X2VUo47UaYQ1bfBTJoLYo4afFMG2qFqjMO69dBhKpE8qb0V6P/M71wAK7lQpf9RQlM
I7HMzxCzbT/Yd7q+igckvDDLyH1k8021uyk0hHaQhc9JoBUbLGBbZd9thndhGk26cl8i7O9jJ6z0
i9xu9zK6UgMN9AZf0Qp5HfU789+86K0tMOrEXdfEAkO6LdDyi5tZDmO4R5M0UueBdts4a8OjFYlD
FyqLVvqqYRKfSO95/SqDEImg3gnpptCRr+YhaCm6aXdlDxwxQpI2qNelKd3Y/VJuglU1cIM7zpWl
VgsftzIcOV4psHd2rBFNrN3hbjS3cKPRVreZF5W6qZKSXF6fyva6TcOJwe8ti88mWMj+o4EYGX07
dJbCmtmeR0c2RFgrUZ8CN4OzqK0cY+sKFJ7bAIW9HLV4CKgt1ttaeWeb1lubYrADb4kGvlN9K1Ws
L2tNXas6JC9tmAU2mrl4CjgKT8d6LS3MnRl9IF0FfXrtYUUbkE7H8EBLtE8fadVvA+QxQ6QrVXQj
x5FniFImh7+4rgGmqRDRBYxzL3uWqn6VIhDehxXIgwB/j5SNGVCIOC5+Ya4br21kSUxrQX76ZqOH
zSh1qKEnMerDChI/2dRvGO2TFudpwoCM6WSsIZ3tm98ZtORZUKN15gvgJUPDiC83lA8B4sLLKiC2
UrdNFSYwnkVJn4SShrFRmFJl5PNswCmbzyNf6g4VCgfPt5llHdpkzTId9J9ET3eZX4LyYcCfZf5N
66v4VGflKooUwJFZ/FqVzVZyMvA3TzrzVBp8lfzqGD9tObcBaY5CMqXxXvL8VAWgoawui+KzLDaj
Mhsg72lIzpk09q1Nw0MgTa2lewPHAUGBUtCfM3BUCHro8QPmxO22R7zFMpGB612SUytdabmzdhJl
rvs2QmjBSvOSpSE1YGnAmhSY19ALl9FaCLpViPg/3ysQqGvZ8dlN10y4prUbX3uBs6hqLM9QL/HL
eQqn3MytZdr7y8qC9Nk2a0uiIeyLK1tXrlsxlHxcVGZWvzdFseixtOdoRv+9oihLjLnhaYzfaEiW
DcRv6iK65nOjkZH8Cu9c+NytnywdByV3c5l7d8gU4nivJvHcYRInt9eptzVH2cxdRPPQsojGRB49
dfSIQDaa89rE4LtR7gz9yakYBPCDk7yl+WJtOb2nQxZfmWE5TO2G8bCNLbI6rIy02Jpth1hBsS4b
fy3w00j5FHX/OSucVY1REzlMYOBRRz84Q8QfdMS6gN+HeJ4n7TJn69Jn9UnOiqWDwBdtWwoJRPNj
9J5RzK89c1oV4DOh++vtU1OAwzYQR8OrpE3QX9DwIvRiaaGYwcQ00sc0x4OCfHZo1DXSX7R0VfiO
fvtqi35Wi6dWIqHVZ04NJazMF57HoUAxmP/40hKg0ZWL5bHdYQq85Nab1jrUm2rWNU+p3s1UUfD5
PuYW3pdIfWRb3BTTOuHAZCaJMrPlglW79YE4WNZjml4r1r5F7zd0bmsZOIbWFhoimmU5bZLqtsag
wPFD57pjYom4wYtVdrNeMwHQ5IALYvZnFqrOVKrAqUuoXVjFErQYCiHpEgxMH4z62cxzvrKgniYC
OUJcU2oLaXwA5ggbt1Rp7W2oMgeKEIl7ytngrgS0ptjLiL227bOF4TpCoxY2W+5zBR4fp0kvv4lo
riNH7hXF1LLu6uIh6V69CImLilYX4woZu2abNgf9G8yqJzIqri09+1LF0XST4fglMcZ3XXeaxT9o
+qscOSEptzNaHGkbD1fUKvhQ4DSN4wfdfLKkV7kSxGNEicG9Xr5pSoKS0iJUnlCKdSL0gFGmt/8i
Yvxv2qiNnMyzve3PtKr80vs/jE6+vovyMG/86w//lTQqI3xVtqF6ytxm0Pf+aXCrf+gjicWmzW2q
Bokh+eRB0qgZBgJOpgBNO2JU/4av6n8Ad4WWDFoUoQ1T/zc545i9/tbgNixoqDbMPP6Hqh0RXRDl
ohltBhDKRPQmohIdnjF7Md2rAJ2ACZygRRTESGLRhlQVDJhtnFUALlKjkiZJXsiMWTWqmR7HHddM
9CzyoboetA/N0d9cT//KPaRzMoF0QW7YaK+QZC8tR58axKyDbGcC3kGtKpqYQDpaFz1ez6vSlfAi
+omhgpxL9BTVNO4S/ORis3+oEd2zqLQkVwaD1Mb8CJCd4Uz3WvdNSukcKX1nLGEfYznMEsow3dlV
eA8SbCl7rwOi7BPMUJGJG+8q+9EIwdUNwvpC8HCn1uis93KGIqaJOu9gYTyCWEDlFHNFuHeNpXxb
IJEKnZF7rvUrHzHqKoGKMFj9mCUXyAKBDsMWV9pyKZvjpPuzDaNdHQefNNm3cuAsFYGbgpxxc/i5
080DL30P+wxukAkKM9JZfdfVS0ktwNpk375jxTMdK6/F4DooEijej62BCfGC9qF1oDd6inZt96Ex
DWzuNCcE0efkNaLh0O/lHFJMk2gM7Oiqc+dM2aXVSjVRPeqiauMYrjdnVl5cZamBGVGyMXz90zI1
aV5WKnduhUk3GASndN7C3NvVnfhyMHQNFBm4fKfQwU7rjR9nexusmi9QY7QTTkJRZjw57dMNGERG
tv8Mtta4BoTCe7aLlWICBDZHycYUbrtUS8vaBI/q9QzcU6N8UhUdaOSAu6kWYmYxFLTkrSJ+DJJI
nbZNmkxb2wi5E5vZYILBkQzgT16Tfdmuv7c90KW5nz/U4EmBtGWfSTXCl2vvwQ+jbeXGmAiYylIN
UEGSmKZM83Eqg2A/I2MMJ9qmD/GPLz9aX78bbFJeJ8EdvmqZquSoKBP5Kq0ysILpJmq7qyhrps6A
s5MU3/k+9P5SANeNwOj19IVJNbsPr2fTtL2+CmRjLDmYrAaDs6xM8iWnqLDYg/mQWWLa6h2jVB2I
NmKSqCJYKG3raRGtUVWlx2oBeqi01zRKgrnTS982wmXToOUvFlqBGEzHGAVI+yhQ94ZHBdcEzsZn
EjNRtGrpuQYeN7b+kpkWiqmxTEbemyQ8Yh0oChIZiunMo4bPTgMtk8c4i7VYy+hN9EnPslvqjZ7h
Qgh2OugUpApEk9ORylO6atYn3TggNYO2sLLhKk+zGy0anj0sAPP2ilc/L2p9qbsDptEJirv4kLu+
56J6BK2nyqPXciivkjaAAhMWK8sv750woxCUJawvewzBh/dMdCNU2GGuTwt/J0zls2OgpfXGQ+Bo
G1MFl+vxvpF1m9DwnSXRG3n7upaxCGsAtuQmutrlZiiKjAYNp4SD3Hgdmgi8oKBedGsAWKuujK/K
AD0geRf5JOPChVmm4OlLaWg16dSXn7QeIXreA5j5mcL1jaEB/0x1q/bVWnWuOmvAPa9ZOLQp7XxU
439q7WQmDY+Soi16xZo6Ql2wC+YqhJMBwrKnfQvlOUCaG5oBE0F+PmwjGSSgTr5a0Molq0VRBVuk
Yqg3ctHNOE2XQFJWBu8CH0HmN/GbHQwrSdU/PjBkYMISVdk1uBY0FfF/cVJ5o6jRMqdOS8D1lB3g
+TC7rYAsR90AXAKUVxIEixqJDexpEFv9pnU1pSc3C5Qun2CY8Sjp+5LzWlHvCiAIZpxcZa3HjCuc
DwGYGC6JzPzi/SxTkC4KfVOFVpiDOZegm4a9CajXF013t8iD9YCITXpkJjZleSffYGyIYRhdeogY
g5HmlC3GLFTCe9f2N034FvKiQZ6QI2LnE8r3VXvfxF8teRY4/HmHMU7fAjaVaso+/qalPRipe6eb
GRMJCfdxZM0dde8D3VAaZNYZFthq/iZixkz5ix9Iy7jwsHfzAoRRkl2ZuZ9ySM0qF3jC28pzWukz
F42trPk2nbfUw4onfi0VFN4FY1NZpttg6HspFl9p9UMXlkIAQ4rEnOeufC2Ajk19o5zqhXeT0F0e
4uoTsgsfESZzIhe4ozSobuRv1kjXlHLAmy3MLWlVIXgMC/NO5wW3o2u0jzFd5yx0gbM25V88xBsT
jTjYtjgRIobBJdraw6PAiXsIIrrrFHqd/GJ43US1kvsMnY+kUvh3AUzjc1Dy6yYcPRyucohbxmjH
DYbQQIKI87FTg5mR4N/tq9959E5djvJdOVeSYidaPB41KbkLRINyfmNem87YwIf/WBXjP2PBqigs
05uFAdVoR7Icqfi4jPHt4augwu3j+F5XfiQT/4i83Xcqk2nnLeB7SXO8QdIW6tC3nsY7zzJua737
ChrGe77rprNCTb/tho8gD9PHOsGH3MQd2+BgBgg77ghqS8eUXzpZ+8oiZvWNhMB7HDSfikaLhR74
yh5MkCCesqNp86B0o8FPpK4juqwkBGwBNaLckoNnKcbxLhoN2wNFw0WTj4RTDpIY/+csLcVPZeL5
Gfryg5ZLVyRYjIAyy8GPgNTeCtsrz8me8B7SZmSIO8OEHdiUscQoTb/qeICguUma4I+FbK8k5/vv
b8jUFKiswysd4hcpxXy0pgSPyqzeFiFT5gpGSlNnr82gXLsy11aDXUxQUziJeFlipEkl04DSB06m
1ltPWDS6JYFBR+n18GitW9OC7xEV9rPj4qLDQbi0k6ecIjhhI4je5kOjP1VYuP1y4FpSsNVMfDz0
5x5xeBw3mbCAEIJhwqlp5zW8FwP/0sxepQHaR6qKU2fk1+oMw5ovpACfSz9NFmmLEGWmv8eBtbSG
cO0pASdoDFlhQDF4wlveVC0GhLWktNNG/0oVd2pH9BuleSb6sUfTvRsuffF61HoMFrFa3VtptM56
61nQlA8M8dLr2TKODGSPotZf1a5ezG3H6qakLVd0yJR3OqqboSyRaIM/pBU4TubdgzvUPaezOVAM
ssysSReitNR563WfjQ50grbqrG2z66h9jaovSYksRt/Svi3rG58Egis2lKZ2bf20PqJaKFDsEyCD
FLAZ7KF2FjT5t9kNqzRuvIUSaOu6zbBAjWOYpR3MWT+0sVTqcDmwJRMPYL145dZEoN5FZLhiNtQp
jFm1zHJnLS6RIornRWM9DaMWoiATwrazv9KAVWyBDcIBF+aVJTkrMxrgI5hGsmwGcFh95UiLFCJX
l6TxrADTuTUAjsyjDoaMVpXQl2z4lqqT3/SKuYtt8SDssoFeygdU+MrK7iGa4iKSjEDa3ovA2Ap6
NiVgOPdDYAxkQ9GddK1EEeBYLzVVON1wVPjz7j0qUXL0aOiEZQKBHaJ7J2T8DSN8nvSMnmw3enWE
EQB16Xbw3IKbg6xiSKNll0ZMa6W3xKm/3UTbqoZf0hAKbmjezaAEf8fIBQk3WXNDrgXa/XZQrrMy
oxvpbG3O+rELXHVzHNuuWxlvPlHNMjwelHx4amELGdoXpdbWytpP/tZdYtN6wiBrWcra2qysbR3X
OyWxb4Rt5OshyDGBdYx5yRAQuU4USgeUSEUavqWYBoHvMWamke0ymrevam+qGwEpDIawNUy1odk5
Ufng6SHYx17SlkOkb2WXg88vNMa/kY56Z7+RsvRNzuwrjp59VpIF9hITZmZMjYehLfeJthkaunnm
gKAg3LrBL0Yf8HIpwcqaKL5YqAaoml48hGW4AYOwzjIo97bzGLXRNo7wR8orPjgvwmaotvsJUnt7
raiYwUVQESLh2XMrGNW5guc87N+GSIZClVv8u80BozPDx8DIpb+iFNk8s+v3TJU3JTabaVddF1L3
aLFTSET7GQPfbVkAhamN9C1XxLWeOe8mWXnsZreQomEn682zbgTLQTBKV03npYFhl9b9S+TqL3bY
7l3FRbDNraaNot8x+lxbXflm4jSIbsPUhZyM3WrSqV+lXq2rWNv3BpoFdqTftZ6XTh162CjLhwJF
0XDTFM4NHIV1CGBL0bu9MORsLTU6FmUNliOFqW4Tw+FPtYANITrBXAF1Mg7eFEfRcJWEdQ4RqVir
XGgTQyvWfqW+dgm0TSzHPNPGEqn49AaPUXHWPBpK/Q3GCdXIAKRlgxCkVm7YDasoQfMTOhGoTC16
1Ht/ZSTqj8bAOYtHOVElo3dl5F8oqakzmRpt5nro+mU9SNpENKvGgsY3gNDx9PKmDFAWM2QcdS0f
M5L+roOOEvbxdwdYqx+Av8TNi9C/KKeMWeZwkTkxJWKGA0rYNRhFpMNaG8YX1luvvhs/e2jXuVWw
cx13G6nBUuFPXoethwVQ4n56YHanuoWZDfLvu0FJbytNx8t0cF7qARMyDHw2I8Uw9eglVsOwdPwG
89KcJ9/lOl59pLax9qogpxtZ4da0IV02LsdhMhQL1XNWWS3BVou0RWr4UxXbxaGsCuYC1ESuA3qM
VDdleuXBiW/ovgLMcaAnMtHFZQ4KReCoy8wIERUmRYviFrVDyO4z2c22cuQsKOgRLNDCZMGABkfn
CGmOXJNuvLhAJdsLOKMY87apvs5kmE+pTte4gCMUgkFpDIxW64BUNQr2hZNik52T4XvwyNd9rHDw
G5zeRZbUvFzsaXyIrGmKbi9XfD2HBsHhH+G86vvvfdQuJKdcAnq9L3v9YxgZQ9Dp34yo++l01EWl
kA5oJiKggeIbR1wPVWEV1JPMyVn7H0qIj46r6DcVfDOnhgyhWS9aBCMgLfoXuJuT2Pc+oDKwdduP
JDIQUEZ21TbbxySpZZBQKLikGEU4tXMrteOmr80HvQJ17BX1S1sVrwEz9NSiWB/ijm9q8MkZ+An1
RBnEa993eIe493oz2Lwp+Bl2ocEY4kFhYe3rUzsOmV61wVyqnRtF5ftQenMVq/K66SlvqnwU/usd
COtkASWAAKuW4OKJ/4XfVv3IsjcRAVGN8x1K77uKRo79uhz/65cO5d9//K8epYBHD8LVpkFJI1DH
tuGfJqXyB+ULsFfLsAXfI13Cv5uUhvjDAgZJqWKqMiI5oyTZfzj29h+6wJ9h9JswZFTL/h3Hfhxc
/zPY1jWdzqSiMCIZFRl1+dj+BXw6Q3doa1OXhn3cpgBfaJLAksr29Fd6HIL02VDOM+oB87FtLqhF
/Noh/T06OOTDsXpOvzBhwhNPsQIvHVLJ60TeGy9q8ZZcdEjmkZ1d6fgkDkb4gahi0liow6XBlcGo
KtdeUvHSpoxZHXluNeDpUEhclm08c4fw46CJ/Ze4waGYwW+iR0fPmW1wGD0vDSPzNaLHTbAsbfOe
Dg+zvQRnH2CKeYe8DdRBko3zYYFU/L5oVTZ0FeU22r9Hi0YLMnQaiFtTdtQkq36k/MvAYN3+OR/m
Vyj3X+/xIMzR6jTflxAtiikyBpqcV76xzLMLK7kU4qiZHkdCwvaXEB0CWW0JC7e5ir/OL+PS0xr/
/4MtEndxbwQWTytpUGPCAHTd3QRmPj0fBcDKiXeii3EswBf8p+jFQZRKaaTKToiiBPShuG98Z6V7
myHcFOnifCj55KbHTkfRRxCNYo2/5SBWrroNqAdMdVA99hpysWzexfdIBlv2MlR+DO1aSDNffTsf
9vS7+ifq+NkfRAWyqodNxGYfdI9NfYMBjylfWtqpl6UqTF2QbFKY2xwJCmkurNU0pLDFAHKbGpNw
7lwNS/C3zr28px34/AUh/s19Pr+0cScfn5cHUf90CDlYmtuaFZN1ukdJv9MEtWA5OR/g1LM7DDC+
0YMAoBIyj+QcGrddLSSV0Q5EX2NzPsilVRyduwZQFxCy2EckAO0NoCtptjof4dIyjg4enSmSnfc8
p1p+qKTbWHT03f4/H9XRqWPaho2OHKsQWN03TMtw5avV9fmFwGo5/8aPDh7uxrDvxpXkzi4HwYL7
RQmMNEtXzGEKd581695+d5Np/a/1csep4T873D46jhy6tCLM2Qpldzsg1lFV75V6o9BHOr/ES+/q
6JAIjUCKfJ0VutJuiK656IXyfj6Ecvopapqik2bAOTqKYVBfSXkyGpbs9Xtto83jZfCs3+YTnUpr
ApZoDXHcJN+fTLsNTZxVsJQvnO4nD0OIln//hqNjyW8aYAhgj6b6J4pzsDv8ybc+p+oW3jz6lv6t
Rc2fb++faEfnk6mliCvJrLhw33Pzsby0O/4fG/PvAGPSenhSqFpSDEVIgKEkmcHJwoKFS8sZTjft
yHDS26MphNUtLDE//zbl0+fHP6GPDikldvvGHs+P4kVZahvfmjXPwGzxPp1WP8m0f/DmF86TSxHH
/XVwLKKhoDBy4t0BmId0TXdNuvAVjG//t5MdjCmYAmGSFx+tSRhCc4aCCFJLj3fvVgtbuAs58lF0
w5IdUY4LD3E8An8PCAfPFuTgCOv+uqTWrpmMkJzhD+8ynES8YYW9dW5DPRKPDp72Murhu4ac3MHE
PqoubaCTFyiivpCaac8qI7D28JFqA5zXiN4hiJ+32LrF06Ayd/CzLyxz/Nf8tsyDMEdfHYeB7KcY
QU3F0rwHAN7P0zt9W147O3yuf9C+SSdU0xM6cBckVk+uj4drIzSqW8iS/bq+sKgrJxyYnaXqQ+e9
lgyCsAkKLyn3njw9TQiW+APY8HqPXqMvaXLhjBe2EBuYdA1GxKNGzfmneHIt/wQ5VtWzLShBsSCI
FqNukk199SaqriCNnQ9zei02qaJp8CEcI1ZApegK6CjuuvQ7ca8AgLXO/nyIP3/qb/sBqW3YxAYQ
F+Vo2xlN1vSJYNub9/KiWSFtuKCJ8kRD+vZ8pPHBnwt0tPHa0lIwWiaQWHo7NG82pPNzMdEfzoc5
+cwO1nP0/lWp8lRvtOJCicQJt3gneNnd+RAnj6Z/QqhHJ73QqkyIegwxNwGHTrI5igmL5vV8lAvP
6zcZdERe02wgSrvJ1unUey5nzdxfmBfuxQvPS1WOPsugFYgTcR5Uw0JvvunJycHT+ZVcel5HyWes
AVkxK1bivAFzviVnwtl1cTEzPHmAH7yW8c46uJOqAlEi2SNMPc37CQOXiblAdsx+hLg6KW8NHIHO
r+v0vXsQcXy2BxGHDqUoh2xtinrST7jtZtJ0WKZX7k5aVuwIfR1eOBBO5kwoQ8Iao4KkWD2KaLDz
kk6z0ZFaD9HCWTLV26tvwNAdZQL/cHZhgac2x2G48Rw8WKBuhYGlRIRjODdrttkHWLAYSsD02b1F
G3Ur7npk0S9FPXW6HkY9OpLABfc2NCROiv0L/K9roMNTZ1dslXXJ2RQjqTipt+rX+bWeDgr+30JY
T6jiaJPKTV7LqYZQU5vd6YgPlVMLq/ZueT7KycRbo2H4nzBHm9RLhOEziommSAitoXNO7Glwa+we
IAE0K1Ds2ZM0w5H77p6RGrzQWVswdr2wi059j4e/4WgTVRDYRT7+BlP/gFGnDddWA8MTn2J7XroX
zpdT+YYmCxJ92qYQdo5eplfoqheDcZ+2JpAKpuvyJMJgylWZJCUXkps/L6tf7xjwp+jtoYJqWar9
Gy8oqfrKU3IK6fTVRCyvvOmlfg6Yr6JnKh4gnwHXAZyYA9N4D+NkhsgA+LoZA9l4uAbqb4BykDHK
BrStY4qqYdKM4yRsYpmB3oVf+7vmPNnQ4a892gtBiPxO6PBrR4IFDtzds68uXISNQm8t+rlrzX3v
2miYNOwqYyMlX7H+jRdTLvJrC/rn+Z15on759dcc7Qrc7BjRavyaIgwAs4P0lt7Llu8PNDrIHdN4
8BQsnYNdCc/evFT0njjZfg1/dNQUqWitLuZpj0KsCsLNcrE0848aOYUmm0FLkEPcumbNJV+y34+4
MS69e8vCXhRpiV+POPpHpV9HLLvq7nvU2ttsNdTNhYc7vsnf9+XfQbSjjCHwlaKB8QwUlkIwQU++
9ufnX9/vx9cvyzjOrhsPlKiVjXsp33X2QwCDSx0Q+7uUXl+Ko/z6uLpGkXJ6sFxA/a4ZCmhiBQNT
gMjOha/jwnvRjs7jyCvjWkWAbWrFUNsqANPptX9JHvv0avA4ZxJkIAhytOdh5Rp2UhOkUQCagQKE
x2IVs7S6P/92fj9xx7fzT5yjzY3cSDPk4/sPubepy1EBZqzpweH/qY15y4Y4H+/UumQm01SRBqiO
Y3dKUfUeWpvEM0S4gHHXQ6xglgmeqbrwmk7tbEykxpmDMChUjqq6XDSGkg0hPugJ280Fxdmt/ou1
HEQ42nG5JIRey0TofFxKR97fTYdUf3jJhvn3i8oWSFvDTqX4p5dytBKNyW7gBZCjPS5efVGEe8e9
CzPURC+Vdcqph3YY6mhJgd3kLiKtGA8AuNZQYs7uUeHHn9CD8tQ9eeXK1q491JaxDhMrNfwpsxsP
RwstX2r2RlO/DW6wSr6PhpUG3zBL784/8t/NlrmZDn/g0cenVb3mCIsfiD4yrAT0EXchgrB1Pgn1
XYAuSpoDjhM2IJ4b4V5xKSEQDXuLw80aG6PToNnTwLjwq8aox6fo4a86ui8lzc8SaXxDGTaNAg5e
MAcNiM1rmT/CMTdTXEpXqTTzMPRK6wvJ/qlPGONRGM8Gw1l62b8efJKdFh2KHbguyW8aqr/49TXh
DPe5YFjaUNfOr/XUZjyIZh5dGEWYiCQcs1El+paZ2vgKaZM0lyJUR2fnQ506Kw5DHe17qfECCIoG
gM8hvFKMZqrmwbZztF0voguf8u8lLRgr6DwG9rVchvLRtsoNMy5UqSeUtY79H6N5QDhC7TeOf6d2
Ezm7MPc6mVMcxjvaMID8JZoOxPOwf8nhpZUtmK662ZoIvDpKsUIs5sYoymU3uDex6V/orZzaMpRp
EJgM02AodpT66qoSaY46GqumayO7Ax6lmU+O8oE/op9ceLSnNoxuwWjhFOawPHbxieLcqtOSWEn7
LEubqPyB05CZs+gvBYVf/BwOJ+eXAh1dZcB7DSkvCNRKKwkM2igYejOggfrvp5ZsloMVHT29PowD
EHcEyqpN0T350QJV0vNb/1SOcRhifIEH5W2TOqab9oQIo29XRi7yrZQujPZOhcA5TeE/glnLcV7m
Vl0mMoctaFVXprLuwysjvvDqT27zwxhH14lh+MlgNMSogrfhDeR0X3Ikfiv+W9usaCJNgPHRPL9w
859emQ2ZlvNQMBf79eHZfWrlIbZjEJivw/oVFVkpWfz79wNWQtCTpp+rm0dbAEPxutZ9FEhUSKza
8zCsI+2/2AKmsARmFips/+NjvQ4dXPQyO5pGsNIs80oPn7FROL+MUyfsQYzjw9xMIAD6NS22WNP4
YKaq/ey3SzTTz4c59UIOwxwd5JCFY88QhGlrSDHgzYoScbf7/yLISO6UmafZynG+59chNJiGi8nw
15Y1i6tla8zPhziZfZgY0pqmoevm/5B2XsutY0u2/SJEwJtXeidDijJbLwhZeO/x9Xdg34guCmKT
UdX1eE6VkgCWzcw5JrrRnyOrl+IgDQp98GUqnnDqmivvykz/btH7TqQldd3yjYbsY3SXb2bdlY33
7GQiJkwRZdjrx8fAwsX6j/wbwxo3IywbzOoREkZob1rQT631jJIgzRehdiXusNSMzjbshwRmIism
GdGfz9zmYhF3gQXBITmGIHRD2uLXQssa7m0698qgPxvM0CACQGRhWRrtwwCFZbnpOSW1yspuD2Zp
0iJ60O2b6mhx07r8Oc9s+iiCZU2VRdKWND39fDKpbtJEDhJeqHVfZzdavHeUZ4/22t7/1Kuv7Mqz
nZkFP8KN9vzcCpMUNwRoUfRfpqWxMuHs1bAOLz/VmTn9I8zoe1WN6WnlEMavH6JgXTQrN8B8DWDE
5TjDEvdrXFhMN5oWZSqTo7mQ4REC3pK0SE0huYZJqa699DVNt556Zfk4F0mmJ4njA+ezXy0Bjos1
QTpcuPNenyMVWmcdIAega6HyR4mulXfPfabTaMMQPdl6xQLAF5YiRIuLmVb1cze8V6LD5Zd37iOR
02E20aAJe2j0kVonjiyUVpz/gnxjRyCFYbvYbboyavXKPn+mjmbRuflPrOG3nDyQUbW5r+KUMXXN
EpnCXnFmcfUcG8fef06kgwIXv7m5/HjnZhbzil5CDrmDy8gopJFBR0x4h4qx9ryHVl3b3q7xp2n3
KOarvH25HO7cqoFPHsMQMymk/KNwlR5qvjfIOFXZ2buyC/Poo+gSVNCDaoze7Gsp+bPvVEH9P/jc
iqxVw5A9eaeSQ6JJl8HatLWFlEdEUiAuSy9ag847OCb6KZlihH3v6sb95Wel3Ze/PZ541EMH427o
HRhj/ozt61KGt4/HOmIUTIlwQTLqj+DqxwQ/JnCvpjoR/AzFd+qjeUy+nMC8TRJqjmh5SlnjTuhj
Y6BvCi2BLanQIhFCtRVb6z1I7FUs/1GqbDm0HMaqPqu4cpmNshaTR7H/k4js3Z0ANv4YNO+F8lhb
BdDtnNoHmeLASqe5TiO9C6FQlvVjWxl7Lw4nllzNjcaY+XS3G/BpXXlIl1pbD61o7n4XWrRH3gDx
2lpnPlQcozZWRaOs2M/vIsGvIKGWK6EKkSFkwmuiQ8Y3Ev71uvRWWon5I1Iel3taLr5L4Kd1XZhp
YrwxemVKe9m8i4VJV7wrwkuvfrV2fVvY921Vz2sMh+LcRN3yYUZAePRq0iJHSLIOnUY9lwFN3TnF
fY6gMTJp/Q/s29ZFri5CVM+T9ivBtauUn+Lms3cPXijeB5YHxrautsiZ34I86+YWtHLYroz5Tt+g
HZvkeTsxs37bdFG2Ck1929iYIWnuEeznX/dCUaIvv+SYHCS3mRas5OQ9rZB+4GFWmP5cQjPUNflS
K6npyV8htqtGJc2SHBE+DCNfHOg3/dw2tImKLWzqmcpEAi7WJ0iikdQLCYjG2po0AFyqBjh6Va/b
GmmtY74ravvUJvGuUIxNWoXzPA42UUUXmTk8qWXfBzUeqIVwUKRg7aHe0L1+FTlvZQYeufYoB914
SfqcNx8l2nqpPTiDmgnJcKa30857FYGNCZJ8I9TOuhELqDgI0HyIxkq5RNGw0PDe2mTUSDUZXeKr
KjxoarpQeGudld8NlmJf+EA59so8vgkhbqymz52FezOMm5Kfo8hvTllOdLN/Vex3u20xwsRTQW11
HHDrBQzjOzGSNxWJoEz+I9kDWJht391lKVxeqbmr7IfA7V5iMd9VlrDmwGMyjYX0JdeQTth4DfXl
k+IIr679qJKXNUV3ZUrBfPALigxtWoCDDdETIhzY6vJ9MWh0Iwklsey+VMjYQ9Ga5HBGgwrqTv3R
6XAlB7deCAqmSXlH4FxA5lpKJN5JzIFLR5UTQXB1VnXjLmPjQxCdGbXdudd4ayyo1rn2KEfRl9xJ
Cy94xWNqakjytu3eRCnaogQEvgrsrRHmMiKlovfBc5aLFNCyRiNFnw5q95sMuk6r3HWAgl0VnrBl
TYTovovlPUwDPK5KUmvKXeNSAsRKKkMRBzjSnusQNdmyZywa2yo3FqIl7NziRVSEnZFIb63QL/3u
KYz8Y6uwThYG9RN7GvJMvW7OQ11ArNJirKWCWrAxka1WvYVjGdIo03P3skybLt51TgA8UhShNttT
ungnkugvQveuzNSD7BjQ8YAkZMlWjr9VsFRG1q4676ur8lvfTxYSgwmZ4zRKAD7Szq4Mq6LwGuQI
YLX8ObXBKzfWfZGi0RK0Z0d46DzvMRN6ZEreCkL+rMOFKgd/n5vFvkTVUHbxRLI+HTed+mUzN4X0
o1AZZoG2UGAQ5DWdKolAZQrNLJyPIkzWfVMtlF4j5SEc85aidF3sMuVTYTusFW0RASB6T3aybU0N
+EdN689yDUBBmuCyZO/K4lF2ce8Ku32BpDJurDtD2npS9oclfZ4L6cR2ARBpb7mE+D6AHoaidROo
+oMWosuonOKoR3eOIM3c6FvswLbqwR0Ks1UaNVPIJLc+mm7d9x7DIuTiFy8MfIxrqd5ZZYcdFdTC
9jZomo0VFFOBRrSJnOwRbkW4guWrtswXbiUiXo3nLjhqn1ZJIeVmgpjSr4K5profBsA8xfnycnmN
uH2O66cxMWNp5mlApvKDZCA5cLJ51oFH0fjzZb9uoWvjgzfFP20lxmjrxUMlvARQVPTwqx26QNGy
9u17PAgb4/rYNcaydJKlRuOwYX26NYg4E+RKA0Sxe+K0vXCVctL3j6704fIBA2SLKiAbpctv0/gJ
9vvCU0gVAEBTmyFfBNKmAxUa0APkfGaqyQQ/1Mpd1NmTTHNuKrYbP6CDMst3Nh6OEnrpEoBU4CpY
3lMfdCzO9l84ZeD8BAkZVVxcm7O4jDYIlTGTODY62AKQDLM8hGQbN/VUc78dapkpb68UsFdJaQM1
q2yTBO6K4wd3rkPT3WSsyiAopMG8q3U3kh3fOi22MAKVoUoBC8gmhK51Ubr+wB3BKYXqV1KUC8MS
cHwTUXz5s8j6tHmSyilnYII2CbavTlgxdw8K/kCYaw8miej/3ZpCnTpjTG/zxptVQPh8QIGh4eIl
0jxKaNm1UHuxMZ31IQ54pvFi0IPoi80OfNFKNencFf29Fcb3acl/k+hPlTLY18KX94xtFUP+DZpt
PrCO/LT9EDkhANNdeLp4m7D/esar7eN11l1LmP/tHBqfoGjgpKPR5CZNPeHnCcqp6ZGsTZNbUcQy
kstb6CcLQw9nOVO/KaOdJEQruSvgSoCvM2x125fZSkvrZ0v/dAsqIkJiYs4dv4KIwCJDXXllKE1r
L1rWmYzHsKJOzZa1Ri55H65632TCyizcdYaHKdChYkUSeubCULp8Njx3UVI4ceskJ+nNG6d1izbA
LF438H3Xwy33s23uSZBA9EWBBN9LriSR//658WtEnaKjBsPd9VeejcN/B6teC6jJpxPLOrohJi0A
2loIcXlyY1nfve7udRMUgr9HLIoRkXUsJZW9Fl6fk2CvB5bx8itQhrP+rx8lyaI5JLbJ6Y9O5gri
qdJChDyVN948375CLTFm2N+9IsieY6433b7Ea2Wh0jSEMvQZIfJnvXFmeH/iIzEBhsCKOoe2f9Mt
q9Xl33bu85DUHYacoqugaH8OO6ygBNFuffLGsbUIMFHI4ltXQsSbLIMyvJIGUM9GsyQuX7BGFHGc
3+0zJfDkmkqZ13IiwYgFmyfMMjGEhGWADmsrusdETqEgs3D36Srwq2Nu1jh86i9e6swla69FxXts
149R9Set8zktCq9SJs+VRsBZJphDippw48IEDaO/RPwwOrKVRpl+hCEbPVMbdskA6rC3rSKuMrnb
9br3UMXNnRM3xyiK3rUCGJmgLLAfLPHIcRJOK/h2wKTRrly4z2XPJNmQyNkhs1TNARx8emPTmlR2
PHyippk6bLxvLk5zEu9g2kpTDRiBsVHiL5avy5/8XCfN0LLNrVRmouBu9zNsZ5ReGrl88zpqPrAk
XunY6drlPhKToxw9JZhaRMUXToAJ3Rc3QhttQojpglK9yHK6Dvv2aFrZLivlKxWoX6MDut4gMiV9
bZHE0UdJAdMIcs40FBgSdooAb5VcQfen3sIGKeQrL2Gwnv45Jwmm8Y8hGrSQS+NEG0b2RaK0ZPWa
qlyaAS4T7JaeYSzMjFNIZZWrJOyXTveGtHWpOkitbXeRAC0rIDoEpXfvGzXUVy5KCMA7tsemVzeR
lN8gWKsmglGsRHINMRrtToTvkhfKc6rLtL5q3kZwjrqI7CFzp0abvMOqwyC4nRUaJUXsAjIHU2H7
TynUy5YOft16d2RpixMxbAN5W9mvul9/un18I+FAStFuGfUsr6E0Q4s/6ZR0XRZDUuXpyrAZqqjj
VQz0IMIPQ5YHBeDPYQP4OfEzbltTnGKaufNYfMXP3Qz8KctZt7wc7NyKeRJrrFRDytr09YDorXwS
uu6kM1eScmU1+v8Cwl9PpMr6UF5F46yP9tzMhpUl2FJAMwuu1/pDZls3XZdMEkl6abLPsqJxsiK7
YGNOqYF3UZ77AvZNyTHZEIUJWFdMBuJXQNoct2W4FyCbsa5Eg8y13ZH+OPXRah5sF7dgzlSRS0dA
lrQFuHznW7bsTcy517NoYWh11Cc9LLpeQ8X/5HuvAZ6UlBRgaAcYY2gbWZLmPQ6mUZLPWlXdyjAA
Ef5iFjsL7OoQFViDJvW8A1BcZ9pUCfPHtpEXrQKaLv2OOYm6nHOMlJuX4GO/LfbTLA43PSioXvnj
FsBbgXVU8XfrgwoKHlyFTRPU4WcM8pTc5peUx4CDwTeAw82alvOut3TgOXVMG9F0p0Wqv8l5dVP0
zq6q7J3Y2BObNSbnKNfiwVx15laHlOgD5/Y4aSS+fWcD++jlJ/QxsxauNvDWqQs8ofAegsHAA6pK
CHbLl+/wI5p5brnEYG2l581O5FbqS882iLc2XuTtsy1WD0A+cEKTbiQeMuDCEXJLbCBYG12+0qJq
2QVwUp1ijgXaPPDymdBiZtxa+6hvwc3Ir3b5WvTSbejh/WKAOgKConPolMA9Zk204xQxzyQ8jJQC
alhy7/XBq2W267S6CaNvKToAaZwNDqI1N9KWKa9JoL5pARa0bhPF8iSxJXgcIMYy7Nedr1r6U0Cd
MZvOH5IWPHVzEApISDMrI/cqDuzopc/NuVCElU03ByROZ1lE4sQ2rQWMQf6TSMRDQ5yaUj/T1WQB
tYuvKm3w9PG4ZZfHzquh4fjQ+N57X77XBxQMm0zaofHo4PG6qXIIWn0WpY9d8lSW1VPbB5DdQj6P
udekO13AX7bIuX6p+DGqCp+XminGCJomsmPdRlmYTGlX/wx9CHG9NTiT4yVc59HRCVj6MC/RUuHT
iQAvWu3KGVrGuOMntKIon1Yp5BOlrhdxFdSTwFNWWFhMGoAhZhPPy+HWrQfVLBOMV0Vy8MNpN7n7
FcZf3D7XnqE/OoZ0X0EHTcGZ5yycvVrMlWofdbgkew1OMV7/GJo4gRRpjMv4gNVlYWygWzmYUHiP
DQ3vgf4u44dZJ/clDGCFxbwAEh6YwVznzmV4Dg0yCrwTHTSxsjTcYm5ze1cEdZ5G1jSJ71X+tSgV
Flr9lhjhKsSKdKpZmDzZ0hGLyIlYJA++jnflYHn+L1dJ9jDJACxL6Y9C2FiE1dmt1Hnc26b5nw7s
soQBTX5to/zd6fozyFi/0TexnpUBNUzrLp5x/eI0usL7Y9ksvM86piJxpbJyNeDoeBL5eAfhi0YT
wA19GetyXYPm5AA/0T+CWfSeXTkB/9pqRs8n/9zWHN/Gnmeo0QacOopmr2RQl661DY384kj/j6KM
ztllaDIPIJIifghf1GV1I1QLd2qBt58Ze2ch0qznT63Pf92mR1i2Bsr14J3MX+VEQCqwLTvC1u4h
sL+9fDhXitoKMtblofj7UDlE4h/UgDST/yqItdifmyquvxCzzV3Mwi7QhdL7dyBDD3kAoxwf6ER6
UOB3B8KdRqVMSVOQhRDRKigdMOTySthU6Gou/7BflQl+l8J9Y9CASBby2Z+fN1KqgXBH40XR3dlY
whZzsOiWdGQHoSHQsY+Xw507VioyFVyqt/S+jaekXBSub0EmnXbZu698y1lKanGrJFd0AmeLPfQu
YUqqUfb/pX/M1aCVKasEgAeTV7WASdm5NzKm30bfUVUhqR3kCyFrliCUrtyxfx3TcTg5DT1Uvk7q
TJgTRG5kcKNX/xaLfWnWhD1dacmuFcrP1JOvLAi/JugQj5ouH4/6HXLTn/GiSo3ixLU5pZXHzCon
8oeoXlMXDCe98UnQ5D6K7AIlJM0zP2N0VqxJnUVOWMoUEvOYU/97NMJQCBxwOHToUCMbPYWODbaO
pJqDerxN8c9yjEdVr668qnOf5jTIaC0rZEwA3QYTDDHYBBlW19uY3GL0KUvhlUjnPgrgHTBfsgal
fKy/pclYkW2Xxwk4NebTRnrK/dvLU+nsN+FKNFyPuRSO+y4MM3U1AIjBtBb7jUXu1YelfDnE2afQ
gRtRpYV1NB5ahWAqqdk0AKPFe9fYV/mN4l3phD37SU5CjD+JjdRAH0JI/qNnrKV8FnS3FbIs/cqS
8GvlYZqw8vIcBhUSUok/h7CmJL3hCzVfhJxtgg+MZx2Mdm9kV27pZ9/ZSZzR9DftuAw6lwfyhWPT
gnBFfsNF9vKHObu+mcgAVDTtCKLGE7LKrVRODZ5G8g5m/JbWey7ITYdpH1BNwPAQ4/Fovhz0zIAz
uCRamqXzGqUxb8bp/DYnE4SmHOkM9L0pt6LLEQaq/3idMWSLJIekoTP4hc9xwaMWEMg5aAJxsGmM
9gpnjXvqTIHaXFrg8rlbiua96sU7jDC5anJ4zeVZYtSbYsO1vuGyeNuobyAaF7313drg1Gkm78ru
rlXdRaYLS01UV4lIcyZGEHKJmQ4mbrrwILpdAtDcWxUiPjgNYKx2nofVpM/9bQnhxOyFaUP1U4hr
wJ3+hMV4CTR/awf0a1sN3DtDnqmOtEhY+hNOZBhHLK3E2oNvNWyS/6Er0FPpr7rYuAssjJeonU3o
g1jYrbsq1HIW9IDMM+EFb/F4oXFDs0mt1X3MBduiHm99VFwqLJ9zgxFi/ZT4Ew/ks2T23y6maSvT
SG9Tt5mmLgWr4oDXJg3/CYdvLxGXWqYdOr/G6yd+ZCvaGA48foUbgMF1SrkyUM6NTlJ2Ml9Rlgdq
2mgxTzoX8LvIfaE0H6Pg27XfonLRpOZSUY6YExmtjBlTe2XwnEsXEpUeP5LIA/dslIChTC1Yosrg
cYV2Kog7O+b9GnPMUTSJu1JFVSa8RxG3sBT3yinqf3ni/4k9TsgImmEaFG94YmVQr8yV4juRHgtl
CvGhknY9dVuG8r+93+ikAf954HGiEjZjozlYi03dcIe/LCzGTSW9XZ6Sf4lVo63/R5DRAp1IRdIq
MU/meoeQRLLrzCz7xm5eAmFOXWhCQoKGroWPHUL97JnVlKpgyAcwwomubSThPrAnovMnhNxU3kE9
vPLVz+wfP36e8nNZj9KsF4zh5/XZC85ZrEyllEydaBF2x8tv4lwkiibw1tjQyQqPNhAzNiy6UioI
M7m2MtqPuFikWkFdbIau53KoM8sga+w/oUZ7iJu5rYWDfDTFuNdWDqLw8n/7+6OZIpPLlYGrRlBb
QfffR1dPc1ceQB4pTjKSiWISEkDEE1XcN9017frZACpF6cFUUOcK8/OzCyUyN8nC+7dVvYlg7+Rr
96JzlTI6tf6JMPyCk2N8hF+S5ghMrm4DTPQPlexgaUy1aXDUptVWWuezGZuPPb/8Zc6H1TRuiPTS
clQZjbJGtFXd1lIebNHN08/6RVs4bxZ5zUX+7t0r8/LGyqbK2t/7144UxjCqfsx0roIi3jrD+R4R
6/gqKDqp36QW9aCUAV4Z7bqXkei3W1MN9lp77yjiXhULDDrTbJr6D2oKrbZN5ZWnKjRbdfCk0VX6
6swF2m8ZB7FQ53B35hG9JBNDSJmRzTum7lSuDYpbeLnWUTlVcYFu6doYXBJtrGtN/6GLDqrQYJ5+
UERcBQ26TkikikU3jyk1p5U2xwwHt8FqHUbuvNW8qaNH+J+yEOXBHH9p6lHN1khx+B0w0mm4KuqH
XMJlT1MnqUEdMzdmnVDhWeAuPPU1a+D3iovUbnDpgFtcNxuv7Y5tyL9pgt8NXATdtOnU6tDEk9/q
MGpzxN9q3EwbO0MdYUzF3tulebIsY/Etd62VEkrzxm4OnmYfOk/dB6oyFEv0tpz2tLBUYbITaaOS
YH6FAq5gabisa9KaHAlKw7rxPUxxY3OpAu5E1I1FQf2Mc/u0ztRl1H1kNuxX2buhUWml0YUUevTZ
OUmLT6LH2cOigE3HRS7Na637qpScNiD6GwLQ8yF+e3GTzX2KMH2lL31UsGYVHbmX78pQu8Wnp8Hz
urcw/nb9RWI/ZkF4lGhLowFqIjs9LyxY1n75hnDvTxT3MzcLJqV1qJSPtpR2A0uNAvNCbNUFLYrH
Tv4Okxycs37sRXHrmjK4pSgjLSY/CGyVvXxbFBQcsVExrBJNaUL/n5/NXE/BbgRDS1XBWaPV7loz
XkZBdmc1FSbj/b2f5g+eDZjYodesrrp5L4nIrb0rl6xfp/m/c8JQyFCpJBLH2lcZp5BEw+0QAfmL
I+GeHs184fPynP+7Gv6aeKi6dCQjMFvHl8Wmt2w/G2BNTjjJokkzlffuvbdtV+ki3u7ibAp1cyk+
aDfqQr8VV9q13NRwHLsUf7TdFF7uJmVN/ISLPf1tL842uAmDB2kTzMz51Xr/r7V7eKf0hCu8UfJu
Y25pVPiB5nmwm0iorzTb2vd5cuWRfu3VoxCjxbvTOjFXWz6bTuXYlD8qgeXb+sSnM75yProWaRhA
J9uEEcqwZevBxCUuXyAZ3KtpeNcoMoZVzVLIwuXlsXJ2PBoY5SIAN3DWGZ+sW8+V2gGM2bvikJHd
FbI09aLmyq38WpjRoc/LLacmv89ZZyheyt6kqlg1rwQ5Pw7+eZbRHq6EbU5GliDUfgOlmPT0hF5+
W7/u/H+HwT8RRsMg6QtFyVQiVNp9Xy4VAKJKfDC898thrr2t0RjwgeX52F8DfRVvbHfj2ZswfPoP
IUyAWqZCm4z09/5xMszKoGhqbqCkj8uXzPw2qf+JxbUc3NkPchJkNLgKxcIUVbCpl3CoKhpQ+P7+
8mOcO2KAc6XTScK/WfmVs/INM08bjhh5Q7Gxu6fI6RZbrWDnw3spsNorA+A3VIkRQJaZLg6uSgC5
R58mwOqjEROTjpoACj4u4Fx9AaCQYffWeKXk1VdNgdYUbgxaYINZHF/JOp19YNa4v7l1xBWjEYh7
Fs0HCiUovVCgUeK1lBnrpserC98dT4LyT7f65Xf8mwo0PLOmIDszJaDfYw5FgvWu7FaUGrgS0hb7
YE36iYTHZTC5n0+en6vZbj6f65MVPM4rkc8NoNPIw3w8GaW6E3mYig6Rb4poVh2EqXALb27p3ODp
NMvWtHLNoSE9NLP4Ud05M/PK5z63GJ/GH/7/k/hSFYLipjw7hbTfNI8dx4fyBRuduL4ilrkWaLRj
uk3cd61A1jiJv8p8mQW7Wt3x1id59nj5nf6+EIy+5uiupvShUypD4aj+kB7SXf8izdJy4j/Uk+al
uFcfHqoZVjM32uxy3CufcrzgeF7uVeSFecL2VSbPaF0TAJ1bm0++1d9szsm3yi2jLdOYVyhJ31r+
0CfzqNw6xZWDwLmlGVdSisBA0Dm+jUZEGvmGk1fMf7Weyb6Bs/XEj64hOM4+ykmQ0WgwWwnockCQ
Qti1IDSMvc1ZoF5d/iJ/X/n4mHb6LKORYOFx2KbDswTta1w8RM2sLO9pmKiLbWohK+pwMxOuzKiz
w+CfR1NHF/kmbcIyE4mZuo8e7nXF4fJDnV0fT/7+aMsJlJqakzp8n3BmmBMhwYqJJlx7S6tWYhn/
4WlOi7CjD1V0rebE6EumevaoxNus+r78NOcGwunfH30h7FgNL6mZNJVw78kLNXqWEbKUgnVlcl6J
o4+/ik3GK4yI48nWWjK+8777CKmRa3pyRYl4PpJmUDZB32sqozeG4Y4t+y5vTLPu2g4yIA7Z3gdZ
kytf5tw8lVVyttjLStTiR/s0ArVetSIRIApN2t4qihd6Mr/8cc6t2bKKcnNw5BBptf65OZiOCmrT
bDl7IO3y39Tq6Clz21wH6rWJOnzm8USVAXIM8F0KJmPJuZ5mWdqpPVLKB30vrWnKl/fFF6hDc+0/
lZDr75bf1p9+ihfvzPgvQ+Of2GM8AK2PMPIcYtuAfhCyCeoMMzS3/XP5Zf5OtrMtnTyjMXqbvl1a
ZtzwNg0pXfaSs5Md+snkSEURBx/KDjTIfNkydQMqKcVnk79c+QHDGL/wko3RFcVXu97RfDoJanNZ
0sxEO7QPmsKQjniU1rq7GOzHqq/LUc+OoUFWL4myzlAdTQejp1fcGhgSdbIW5duw2VbuvZAcHP/h
cqCzi70iSpz2dZqQf7M5USKWZst3FDmfprjzZfmqsZ5U9eCrz4UrTQRpY16bIudWe9rOjQHfK6q/
sJVOG8u6GxNUNtCZea9ITq481rkXeBph+AUnu75Lu5ZvDREwsDvkeDe2aH4D+u4qw5pF+VeFtt6N
DxWgwsD6w20Xc9JnbE6PNaXUzEeaoTaP/8ffNFp7kigA2UErI696a5Bt7We0bOIz5k+kA6zXe22p
c8h6A7f+Hxa905cxLL4nL0PBabIPEMfjcoc26KUtJnr1dPnhhgE5niWnIUbnn77HLVVWmCUS5qV9
ipZrikNOJd475TLvr8zJc5vFabDR7MCMRErcihcJi5JeUDqAJTQKgbzwg2sjdfgml55rtNPWDmrq
Cs0TpqMNHiubEjNIirWXX97Z5xmuUMwGWEjjy6OS0fbaD2tcK7x28jPG0YhJse2triymZ6fdSZzR
OIATX2lhRJxMuktoqzXc/5DFRNL/Pw8yGgVSGhZNUhEgRBdZlTtc2sLsWr/42U9yEmT09QWpzlvz
79uSd7pFNVLCn/aaLcjZ9eMkyOi7456loghp2HZkf2WgXTTMNzU2h5MPzlbZfxoA/zTHjVYrWpmT
QJKYPbL/3NZLGYNn7yDmy8vDjPPNudH8T1fcuIc0ikpZ7QvEFoW2b4V4a4d08wjuOuz6V6GRn0vH
n0o1prVlmuws4VCl0spzj5L92WVDvz1NpkbhH+08upN6C0AZlsRiqn/5aTrv62IpOvqNIEhfLtm8
qML8tERKstYd708Jy1aO/CnayBXJGby043tJ0Gc5wgIrcxEXHF2fVbpCbe3oj6ZnTkLtvqLrSNNT
+K147UnFStbFm6xBitnFN3UobXxF2zTVdypxwoEtIHYsqYI3Ry+/7OsOj9jHMn7LQmuXKM4CW+mN
mnvLvNAQFQ2FjW/TRIxK+aH0bh2vmhYSZ6ZU+xCwb9Ryb2EjinYiY5aL9tzoglVNTkUDH9Z61VLU
sdqynDlJn1XXW8+O7X4r9Brg3rvAnGlmyCWSPprYRGVDDoVKi/RQ187GMERcKwWqP9tGldAXa7dC
XrxXGL1neXyHRgUzQeE2DCNMQrOvLJV3Fc6Btv+YtsGtaB/cnMJ4XS2qlhJByRlEK59S70HoFFLD
X5kZLSxbRDiDis13Nl6Ep2S9YaTjs0uLgObuO0zJtYAWFjfdpiaOEJHmXUlbnN0NOLVRWqTAh8js
54ZjC53FR2YdGFwZG/8WFyeBLgVwxt2+Ua4g+s+uB0O/ELo5+obGR3qSelKFSTWrp9XOg7SZZ0iT
g/b5yuQZznm/doKTMKPFU63K0jYqwqACuEneUMe1BxUL45t+at6SAWNwX4549rkUGQtPOB4SDKKf
LxFFflU4ITIsX/xSemGiPwf15+UQZ9eDkxCjZ9LbLCytAYtXMExiZ+YjOPRxwdL3l+OcP2VS6QWQ
zgUPuOvPZ0ktoaozkYWnp3HUICdbqXdhyd31q6aSKsxFee5dC3r2/Z3EHO0TvVxVqlsSM+NrZSsv
XxbGlQ31N/SL24kycMX4SggpDeXnczld5lhyxAtswdprD+bedWfiNN95m3SFv1OPsGzTvokvqE1m
+eLySz378U5ijzaNUEqRv7nEJoWGAXcyt7FLm2SI8VPkdld2qP/lC/7zpKPRmEimrybOMMuk/Oia
fwrtxbH6vdZ4W7rV5oGKJClVJ2pyvPyUZ4uWp694NEadJmC/lQnc36HIdA5xPc3CSXBrzftbb+qt
nWO2VuY1mp8ZDkw31vLa6Wx4j78m/sl7Ho3dPImBjSp/15el6cST6loiHdrllRCjoSoH9Nc6NkPV
ibI7ua+3fmesQ6VaVm59o8vtYxMyrgK8dbWA7oS832qVOHX1ZhFZyVcevnWNq01K+iOswpokQrus
FEg/eTONvTetk9ZKDLY5eGIcA2kop0UNqL9pFrIjz5TkrYBkElfcDQYARxYA1AB40crLGr6L0Rbr
PAD/p7y6kkQPQrToaBAwq/jR8fRJHIY3pt3M6REOJl6jUGsYACVsWKK2tOMHA6yPCZZBwaIwCvmf
neTesvVsGgfRc9R6e0ZcMjFNbyLJCQ663X0JZtUps7XOJbvrURGLjx1CzFR9DtMPWYugTjxn6IKD
ur0JVW3CZnsnNTVKI+sxsY4mXsECxZ9JrolH25Mg4yRTL7Y+xEzYVwAnWhjMdt4cRaNd6rYCc7eZ
iYW46ax9bSVbw4m2heE8ufyMMrFgEorSn9jUKSCbV3bJYeCMB5ZK7YQmV+qs6rg+HTiY3geROgCV
+bBLW5y7dTP1zfumfbo8ic4N4dNIo6XCzwKhcEQixf5rI3xk/9qoj2UQ9rSmw6Gm6jZmesVVxRRx
+fsCK56j4Pmi73sks5ef4uz7omXfkFSgfNZYKqwKvlpICaeKFBdZeWgL9ia+9VTbw9nzSqyzbwxi
Mql8GebvX3HUyZW5iLTec3xiOW4woXWoL65sHed2p1OR9eiTSIVvhX7L6l3q6pSs6DTyDlCHLr+x
c+vKaZDRol0GeiR0DUFUwDONI80URwPWoS8E0bhSZD975CMLqZr0VaOvGB354Bcm1v/j7Ex2I8eS
LPpFBDg/cksn6bNcrsE1bAiFQvE4z/PX9/FaFLqzEpVAbxOpkJxOPppdu3auXnKEZctAhxSkK5Rw
sqXqdpMbx0y8/PdP9neXz+D5cFgbFu5/3HG6XWnD0vPJYvUhjfy6fnT+CU78dxfPsFzcD8R+sYzy
lxZwpAXXyqbljSf2mJM8K72zsxXjH8aof3enMbjl4bk/QDjy/lJC1Ek7Om5Hpyl2M1m+Wv5PY6O/
1VD/96/4y71Wr8Zk1STfbVJ3a2fvWSV9PdkqYhOJj5L21uIq7tfy6f/xFf2vD/bXm8+NRTLdqeZT
/qNHP2t5XP4pCeFvrx3sZhOGv30nN/zfazfHACLWXPDB+qCcn4T+/N8/wt//++D1XddR/3Mdifx0
zWwsG8UOKsj4Vsp/QpL87T3m4iTnOAMZqP/lxW9OLEzn93VEh8ySBc5ueYv7p3R6+e+f42/XHkmW
+ffv+cuFciOzMFqND+IWH9G41xp/tS7JvCWYuy8PMrqpsRcX21picrV9UZ26+B+6NEqJv7+a//4j
/kN9UCt70nIFo5RTPMvqtaGOGOSzrKvNIrPAiAzPclMvAgxSmMNGggzUIklR0Hsjf1VZNfvVSS/5
2hwb9ulZcCTkEMxTam9nCfpLIgTW9napB3riCCUy99MCuJVodsYER9ONhos1OMGSrIanO+AMcrrv
uX+z3ULzrEWeOB6PxXSbcT+mdXGrY8yUYI5482w5qumLVDYrdCIF4t1kFIdhtt9F6j6MOdYH5Zt9
ar8sLsryi2rskI58DHoAowaMq2ubVgeiUX6I9SPXf9ghujPPXbN5GhbTt+3XMR/DYn3Et7J6kFsu
jhiCebyl6Wc9ww6ep41mPM1oL+6wV8UNpBeRhI0/wwZLcT2Ldti58rFWQMJ1uVdlVmAJyFuEMVlQ
PPPM8SJ9RpPL2Q9I3/JICfOB+K10KE8TpASMP4RkDegm0afSqOCJyFOHdMruGglPCogeKyjWd4hp
vki5WJh2kkQGpXxyscFPBVJPKc/sSW4kW+rL0u2a6YZ5gV3w2IuSdLu65gszXn8Rt8lQ+Qndz63p
Ylcsbw/LORcN6xJfSl2zaDJfK0yWqYlFsUn3hoz9xqlZFOcbMDFGD7mfLBeXpdZ+dqHjyXNxb1/N
KGDsFs5ZHURWmvKbys1d/J9urf1qpCRUFf1Z734JDPVZYgeO/Zbyvyx5953Km5lkj5Z0H8zRZbPc
2EbacJyzOBg78yyiFpqctpka6Zu98KZ2CKjGfeH+SizlWRZLEJXu0yTLXb/AHBR5UMaDNzisZafD
uVodr8zu8Tn3hK76khdPywJXwLCpUiv9uSyZRltT/FuPxq0xO4F6p22Y2VlLc990kxMouXM56TvY
UZ8GJAOHK1Oa9YGjL4iqawLhT1Nf6qwJelE/5bUb9PyV7aqzeSRHX5LdOsb0h8ICVWIzjsZDnamn
IavPgFrJgrSz36I5wubY27Zx1KXJw8hGfR7dCu1LS2HdtTHOhjenVTajNXhJn23V2AkTeRNr/G2w
0pwW428WfG9aWjy06g2k3kUFSJhN+X5pDU+1u61SxcDXfjcEFaUuYRi5vXN1O0iM6JzrT3MUB2qH
gGXuQDSFrEkdLO0nihKvLaF5KCTsis4vDdgK8Vx+xrqByc7od4nr8Jy5oYGxiyadTuNR02WY6doh
zsawUiRIwosbG4e6yX6XRrwZlveObaelehHKVwOszWl+mfGtdc8Gj4oiEAq0axEh9rc2MMSFBwxj
05IGTpIE5Mdfda1/NEGeidGCgcjvabTD0mpQIhRPqKsPSe1fp5Ms671iWDlZutW73f5pxii0+HdE
bgWsFYAAJB821n0rN06Gnfxo3bxNGjYZHNVb2u6h7SCHZGniV4bmbEp3eh2c19SKXmbnpa5ewICc
uvK3PstH0xi+WF94MFgzNebnWEZf6ao+Ron+os3jPlOb61qwLNPMIujM5JJwghT63sy/yNg82zX7
XnbnKZTSZSM39djBE+GRSmG/alm4zo7DBpnp9eO3krzabRYCcgmqLHqNJEV/52y6tUJU/gDksksb
Ev6E8CJj3hfxb3uUQRd3r0O1nBJXD2bRbya1fzJiVrWs7zj+HMcmVMbRn4h/Ymcv1IqCSkvQsX3m
9Vkz243bl9t+bQ6OlWybrvcaDiorktt4GffAdl9N6SAzcqfwRM0QEUtH27rd6MX6g+zWl96AA5iE
g7X8Wqv3Of8VZVqomAfNbb8M9TVlv0CuHe7+hL2/OhiQkDPbCkrrk3DkQB0/tNV6oAQBhY/67x7Z
s9zO3G7ppPgSwkhyXwBLqgfRKFBF7tBELTkMgEAU6QaFY3nTUIeqUd0EeTQtozhPlpFXSTRoR0Re
W4yHFvlwMO1LW3CPa0Wo8dVH44sZa3TjzsUiGAk8LhbWfL4yRzwhg1608WOA26U5w0HK0Vs1/Bm/
49I8VDm7fD1bPerqqQmJkq5zmQsCWQoQgmtiA5dtT23xVXAKJYAJE51lx7IqISEVh15f/LLrgz4x
vQWXxFTRP8PNj3P9ax2sj2wBJ6vo23UxdjLWnhcIzmmseJ3kyIsBcOQOemJ3X36Nn01x7tp6k5u8
rXhjrVazMQf3fWiiDwFJAgjT1uluWOvhFRL30I6BkohgcLL3ZJB7u5y3BvQzxczDLFt2VafBvKmD
lP/GMnGwGDIApvwQwSStACo3LWrBEgr4sZFsP4f2My+Hg9BjP1P6TVbVZ1OvT9EK5Ef/LeYn20mO
6QQ2asITGrk+BqFAXT7MpX4xp8lPJBBVnpQqrX21V8tNZmQvqd6cu+S7j0VodZ13X4gYxjeRlm9l
lj9XTI7j7KstoEc576X1vlLQKA6/XRsosdy1+TOM01uPjGEW2VGq849gHujpbgE4sRD7UZZhwl1d
JY08qKl6lLSGdts+4Jv/Lg1rz+NzHGqWBMxcbhM2Q3J+tVb+YT08kPP7mOTPPWwic/5oYz10Rbpr
QQQXYx02yptrnIcxgTPWHcy1DaOeH5+1dFemkzfEPTgV63PI3phHPS4rm713psDApkDKnCSTd94t
DUoOg6UFUS9sGEyKZQemgYWfEqjFiOuNvXuN1mwM3NLeJnF5jcwcivIivVRzmZpkpzVpgqVKtrAD
2cx5SxKIf0kLkIbsIExM7bNcYOrY+jN8S9iZMPeNIrlN5XJO2/JhbHgFGRpNZfSWRca2HFRPN6uz
2QzvbgTriBOoKuIwBrOjqR01WlOGppW9N8m41xUO2mnZKMkcZq417YAYPZSRfh0nc4ZDO22WWIXA
CmPYWT2jr0JInE+iRmYyiO/aDJX73mQ/qDYQa2v1PK7ynZn+ZzH3+zxOF4BFSDlutjcW/bO0bL5w
/U2vcxuGLWSzoWSOE38mSs/z2zWcsUUCCin21+Rtbt5VvYWRGIf1NB75089piVexq4BHZU/rar7O
kGtZWxmaD2m7Z3FXAtmLURvisI3psXXhPS9DSeZ3ZPtIKC+CGm5Z2PZhBymYZknK66oEaaWdHdbf
ZYRophmfUhSHItH9roxOTfSHza0g05SAAu2ePsnepbnuWrPfSW3iz5vHEC7PTtPQE/GmmGobAhl5
GfNoW8jHYWIoOAyd5+TtJ7vvPvegZ0r3UedjrVwk0Nuh0brk1alWwzp0xfbq4NXzBVZ2ChmzzqjL
ItlRET+n2RS21u80aS4ZmMLSokdW+zKsmfSVvb2t1Pmxq8bNnNsGrN6BG/Ims6UBwBV547i+JM74
1Lju/VaAzevXmfDIS9u1DWJe0V+t/lWtbpSrgQZAuE15AZbpyj3SvdByPrtV+lCnKh/zRv7p0xq3
wZTMR9d6U/UM3nICh3d6G1WxW7ntKFn40PFLnVi5zxv2iDg+Q2muLmq+XFJAgqzbhXZfXMr2l1ai
2JvsZt9D2f1WH842VVgszNKzuh7eK1yzrv/JYuuK0WzjjPqF++bFXuvNMn237GxZsiLqvQ7bOv1h
y2UjFWcXtTVPtH4q05Q1ustkszUIyTtvyqPbpzt9oJhp9K9OIY9Tt/YuL6/FSQ4j7ZHQR5D0McdO
3VX+2tshSMInqupb1DonTV+DwSUoTzSn3lh2cjLPeQ9WvX5f2D7xRE/byAm4a0w9FPLBNpdw1FOD
f6j2hzwLk7691pwchWEey3kNpCKCXJ0BRhZHVYtPipPtMik3hjUEHaOLSin/xGa7t9r7rDey440u
I0bF0M81viX2wN1NNumbUc6mb9W/LaW5xdlQQv1+10CG6Z37PZnqSXZVFCQw4ofEOQzx05hoR7Rk
T+1NKEbJcy1JzHOvYE8ehxh3vqx/XCVjXp16Zm5vSPh5TKAu2h3jYW6+HmyPpjPQdIdLNpq+6Iuf
BqmrEeDT5uZc3LFeKnbMdgnlEH3N5ns8th+uQKbP/zSG3Exm6atG/IvX/q1WwQB3nPrx9zLH72DM
r2amAo1vXhw5PvawMvXFPEAyQxOK5JsJi0tECRaBLlBkyj1wR37N9pZncIeC9D0Yiu8kKmXYZwtw
Zujnnx5osz3n3gQ3c+kqoHGpzzhhb6y9P6jJKS7UXR2332i3J9aYAjTPhFsw3Zlt+1spWZOr9U09
NzznyurnhfXSTckuK6ZwqYrPgTWXOoXdvE4f4DX4v1fCKHHEzXr7UxVPulF6E9aJyU4u1VAc1Lhx
N5YxbEqh5iDzuSxRfrSp7F3RvnWsrkvalG1sAhG/08DHyB/oyLrS3XZ5tkvgNley3RqxfjKF7atp
dR7tyMuqgq7jj2p8T4Pn1MF00XuDJi2Nj4TDvtxrD+oimKNhR9fdtjpXaMa/11ubSVmvUzZKCpHy
0XKWN1thXtE48datxUvdvlgANx10bVXvH5upP3Y5x1acL09IGEQQLBvHyMKxtg/FHfgA+n7JRs7t
+ZOSZTfbYIAKd2vVtt8vBTi+6bikeAdY0fvO1OzDWfUAKJTvLs02H/7VpJ3act7LTDkpxbQVFBC6
G//iRXtg8lx7S92dUI53Yx/5UyuebQu+cmTsy6W5NDy5iCvB2OcgktufZimPqh6HIwacwkbUydn3
S170Dg79qO0qU93aOTc9Va46idexW8OB6HaP48RXwGM3BuaFagqrOd1mjfrHqacHw0RyV7J643Yz
+4nGd6XljJQWJQ5Su+Z5bDkMZ18MHSsKPQnENeYKCUvXLJeDSCMLX7wmKEwF583gtNdhaNZNOqwV
TDwnKCvZ712pTA+a3j2BGnozSvZHkzlVgO7VapCNH00kgsKaCB4Y+PzgcfWkOztS2dKTetmabtaE
dXATiIzxh71bClyIFEo3v0RonDPUDy8dzWOeXk2WEKvRJj8trTdE1FWbyOAqIfZqbmp60RxtePYe
IxzQe5Z7/LWe9WsODz9P1a2uxDvD7vZOWb1VXcKnJX3COeFMG58nvSTccTqIxLzgj7j0ivEBHyTM
uhIQBu7jTW7bG6w4r2VyGZfhIS5Lv2DMUDLDddf4qPFHIggTnDlDr0wOQv7WHUKklvZoVlMKeCC7
OAkdePJDM7GZhx+iWrd2rXwpbVQFivU0oXdt0MoGMmTUrQL4UlTtYdJIVavd6K1Rj+MgLl3WB1oG
3UOk895RE29dymvdFbeetAVR2w9JoW3tWHizdD+XTvNs1qHNcXrObAh09LhciSd7TPa18pTP6oOq
sOjUjTjyCpJ1oWRXzsFOGdfIya/mwdfrJFwcZdcwN+zIsjGtJBid37PNujAsk3ktvg1iZq1B27sM
EZJU3ySAULquO6mtfpDr5DPZht+pfE7O+4DEpy8JxpwuUIFjqssvRx+O/WB5syJ3Wfpu6M9Wwz8E
WHk3Fg2lFkjDPunBDSv7sQNej1x0bxsHU39ZDfNssiHcuOqxBwOZM+raqOrgRViNaUxOaqffWlX5
QzrILen7G+BQohHL9agN2jc4+m3VxY+u2SLNONllrfOwM5y7oUluijZivdoZvWYcWUBhiYY7xGoF
id1FSEOBZsFcUmOwbVphpKg7rTf3NU2lYf5SlW5rFM3xzjK7Vwl9oh0GR/hSk2GOekJyCzmbppcs
9q4w4w81pZruqcztjgm56oa6zRaUTguQjIFVFo+F4/6Rk3M2BnmKtekrUid+v72xrDJc4paOxop9
xZyu9oyC2UxmsGYRa2wxezPVo76Wd0fPCkaphB6NH6xh29vJ+nfSOr1RJKFmP+jZ91zNhGRanFnD
2s4+r9Nrudg3tYV4SRf/nHXqD7bHm+NCQU1G4guGSfmsI3HRygHzVvyrnEvSNji1y+iXvmot8ytz
P3Jq6mRhepnqHFVRVl6ezefKmr9HoDb02Y2fo0bIqQua8pG1NcSyfAy0zjGYgbnHZsR6lkal6QHe
ICxdXpsRTTLhHWQo7aZfVuQ74o6Xce28yeAb1nvb8fROeTc50Q0ucqMCHJEcNkP5rabxVpeUs30q
t2kltvREFViW7nua1ce0Vc9Jkz9SAr0WYxJ0QH9URMxOIPN1lDaIJkfbjA7R0O1TG3YoATVrR0hA
s9JwQJJidb4neSEKstl8NsyZazEHpkuvn67hqGjvRRtvayfeD6MZqqvcN0NzcrM8nHREMdt4LOrF
M+vhuVLVbcagfYAprcLuSdflURQTj3yyPo+WckpFvV3ETExA1ZzjRjnXXJfUhLwps+1S4sabwfY3
XKIieSkBFWCKfR7XP2aS78pluumtg1Q1eZLXVj59CkBGBrE/pnbPuEkeVR0kUJSfi4HSHll0oMsT
cHCd+jUpIShVyjUW0wHxaW+0pD0YBdf4XW1d2C4r0+SnHpir00IABxY7FDYcCHNjwMXQiXzvzK9p
VXe22QdZLK9pl2F9WLetVWyS+mcqX++qd8szQjQJwRHDVir0l+P8olvvihUBqn0BiO/b6lVd5EPN
V1uZn7J9N4ljYRqjzQwhanvZxmp/XcaUIqveVAp0X8X+o0CxXw20MONXps1vbWmDPn9wZO9hJve4
61v3l+KM74t4LONp29sa7xoDGZQ8niXn7oxJ/pVdiD4cECiCA1jdWLPAN9E/KcXXyFFZmTMXBqC1
RSf6aVek1mh1oCqOX+np41qr+354za38ZiA+TK67T3tku4U6rbwM4n11WOx3OHzAlB4Tuz7klaBb
xoGpgMNOP5ekCOya+219qUk2gebEtfpdF5wWZAO1afvcgl+vGMpYGC50HL1Ldu1mF90pf6/ybhPB
frLa5g/3Hd/Wd30XXPV6x9zDb51XGGU7N/pdG0BbETEpa0JXifwq+6JqwONJAM5wSzD15GkSEFYW
FosZuk7r9ZyZjlt8TtnXQABMO7xY1rhr+aG2NsIx+Q2Ly8/Vtzhut9NCspMCG118weP2yuUj0euH
kv9PbQpgzGwxG1hJ69kKFvs66PV21ni5JNVGYXu+G8jaq2+jUIO5s+6BQjtLdpuSgl0ywXasCe3E
BjVBSk967QTZFW1EL/1moZuaguCZ4WNK7oEgYtOk/OBsXoxy8fr+c7GFX3V0NmDGKL5Rmd6KtPSk
kz13uOCs+kcpqodYbR/iDm2ZUr2nlpinV606A3jEo7nArRy+mvVsul9Wt4T9BKyMv8RmbWDmylPm
+9M9x8ZFZFfl8+K8qMAubdFBul29unpTTXNfdAMrpDrRStd7C1zIljM7YtkS1VNLeTOv4dw9utWX
YlPwxzaw3zKYtCE0Qb1JyS2X/Krv0TOgVwyZ+FLnD6frWZTA7uv3deq5TLzHCvsHn18G+l/9tu07
ZERF1O2HaNnExfqQm4CcoJZuqqQOnBLhA2V9Fd02s35HCjznRf3tSOxCYm5OUS4/V/YoMboyacjT
r1KZaZtREQZCf/K5ubU9/9RimofUfR4dbZO2XL9y9GxxMazZrxdUR3jC4qWZyC+wxUYjo6rUur1b
oEOb77L5sRrbiyyVgxYwdKUxt7E8rRG+sMcfUly52S854kjcL7uYSoFOnOkhY0rqQHVu/c7+5QJP
Lh1JdN5bZo4Xpcy4aO5D1VYvmjS38KAPtUqFORFmzwMV57+syroKh8q6J4mC+UhXzgYI8Co6ReDd
CBL13eLJqg2vTG6LQxwaHl2LPyBx7CDVJ4g0j7myPrTT8tENwOLuRW0mYXYLEUwKvLcCwkb2aRdv
tXa1THDLeB+V/urWtqeX12W52lm1H1ZSuabvvI+3TfE99l/WuIaNMDcFTq76Pvngblx51Q6dcU0i
eaz5kotco83hKIybpxrxivg7et6MQCTzxox5Q+kMd6b35rl6S8tlZ6utb5AozS0QP0yj3CJDhUuW
PS75Scv7oynXq+tEPiUGM2AqypHQiczwCy16TMtbVHU7mZvE3FY7Q6ufzM7igxQU59pWH+R2LMxf
toXDxB0/Z2PxLBhsY0EJWdubmQHGlLQ0+PCRZ0xh/bKXwF4Ek7iSp8OmKjY72/LcTNmXCUZlgyFz
Y2ZBqcjtMLX+YD4NzNXMmuKjZjxbkpUZKS50IH1jAoLqYBCNduq1CslifBm9Ne/TdNjmdndYVQfY
zLNYM3BlKNfJPYJMe9BQXyMZsYOquGECWoPObNcg4KT8rKXqVIhNqClpqLTjcW5j314fS8G7FIXE
JhWFQEUwGcpG5wVpkB+3coarOTB2ypWyNbeGC6mj7+5sIb8w9a2pyzjMtJ7t6m+0OI7Gdc+PKCmo
97J/oxZlVmKMXpe/G0k1wKwnWshAL2cU0iQEus35F/h/Upy0fUKAFIC7k+t2O02iFw3VPuY+HOnX
HGh7CRQ5dgQ+0P5epSZ+OypqBVuqvVcW9WPhRicpBuZx2WmKUUicToRTWxC5RD2AhDjkSii59aK5
IhBt3RQj2wJL9jhg6LOZMrnUyi6hY0XZH2OJPNu0tzmv3myE8PcG9x/dPKYwEKvWVrNunfEos1oe
ubu4tZTek3K5Nj1GR/0PkKgsUJsKpqOsOjj+Og9Nhg8rXfXjOg7jRkibAbJunZn4nKxuHnaZET/r
w1MqBROZhm+hYl7APoBbmKgH3FN1+aI41tFVxqCSKVsGgkVwvjWx+A1jjspmtG20T3UzH0WH5AHe
qLOxPWMu65YxnCb2Fmx5LilohDDfIuWtd7tjTlvtojn1OnKiNJxThIxXte9aIjc9o2FV0R9Fvbw4
8V2/BkFfRR9WPr1LHiLFHrdWNXxYyTfvLhBpSDhyOo0dNlGlxA6xPsz25DEAuPsn9roxkcqG/JfF
13m+2s6Nxu3AFiJ8gyFcmPrXBM7lQiVXyiFVY6GP5S5IImbky17Fcjkq62felRAmlzlMhp9eoeHE
zOgyEumV+qhVjmd03bPB+lkhB2+abjwrG/IO/TrtT7l8XVZCEmegQOv4HM3yqTCsbWdmJ80mbC3T
8x0CIL0cjA2yCpvODo0efvREkSyWjWQUEBnfQ/U21FXIXHBDz890hl4IVVhlnkpI3KKDnceoXKIS
kIvlo0X5lrV4uTmep5E9n8o4abxAG6X3VZ4STVW2TpW/lqYgS6LS97l7cwvxAMQEr8Tks1kH7BIR
iO9SMC9Ni4q51LuZDVuwGxs9y7bSyIH2E0qY0DchzYWzOmxpt86SeUe81k8lZMxuejGofhZa71Za
TxlilyTheBmpEWvd71lLLFlj1OwZ8hjDnNZ8QKcMOvu30hufI2mCoIg2kflhKFGA3qWkHWM6jIsZ
xKth2UwSi/pIIkr1nJvaA7xXv3R6ohczP1PNEyYTDhUk7rsYhoxnWzLUXHwFzZsztdtELuQ607H0
xgmDau1kW2ekPlMkCafOuRvM56ydE6+OrD9ahlebFN6+tncmM8Hp7s4o/qW46k/UFEyT8NKM+uBr
SbdZGaCp7BPV+rm6Q8rmW7cu364bU52kznftWJs5+pP1y6YyISAqtidjNvGMm9mDYGQugJi7p1kP
bKfj5Yvy30RPCbO11ZSk02ne/UvORblVxVeUUKKg/5nlezW+5a4vnop9k3AONfNZrCNlLNLioGA5
qb6kPlEqU0Ul+rXJh8PE08Dbe/aStT6otrXNlxQNyPBbJbp2E56LRSXJ1MDu1h2gDQzEl0xUPMZR
lDNS9JdttCSecgdqbUjpD+NPaVP8AViPVZ4TMhYPtjKqnoPwIPIuQW6xD9VQndqoPKe286iZEiTZ
wgCG9/0onuLJ+crGHoWkzl4xF16UvnxJ7tElEVGlHfo+Ag7d0fRSGq3qSYzOmljuExr2iiluVZH/
Wto7cqMEVP3BhYPKRQtjhV3T+eTPhEV9Tezp3OtiuxLX0HGvqxYZrmv+K8UnUCzPo75c44V5Tqye
S/k+14s/6aPY9DHYCKuqsZ1amMrb/rYO19yUr7FjeH1hkKrHoabk27klXtA5DqbL6X/QeA3nNOMT
UX/j8CFs+ITqiJ/0rvfFviWzzdSxoyZ/ZDweMtxIg9rvdZt5N8m1eE5tT2B175m4AV337eYO/xNv
GamdDr5v3MtsKPTBWsdPkWtCz3t2W14JnIh5QwxWqUQ7jQM2475ecVV0CI8i/hh0cUrN9bJOTLNa
MjJGqMTM8OXXfTyQpjo5cAQJElVoDOYhd2Gw5jzuWrSe22XqqUsNDHVLmI9lKO8tXcy7zO67r952
P4klOcdVwh0iFJqe4iti1W4oUVjIGWyW5k0M47OqF69xHe8T16SG018XnS+IcbHV3XqUwsrSgjiO
zqwPbPN0elRQp0fuFnXBXhAPteP1dnHm7gayJefPgsTB3qGXb9rDbJHmUbK9oeQRjhJyqKLQmOSh
Mku8Uev6cE/fNeQciGHeU+Ids4QKDj2pTPRjXs0Q9h4N/cF0xFfPg28qThApdC6idy+tBsqvzwMD
jUrrViI7psz14L1guaEG0mamiKSP+a4dTYds4TXHeqXhN2l6XnMy1qz66uicWdngCn/MxQMv4GV1
TgoyU53kQUpALpPE6WY6Q7sRJfY8egUkJyzPx9EentR7sVetKQBDgnq7Oj6UyXM52U9C9gerqV9i
0v08pzBPtjqc9KW6KK58rTXx2c3jTku0U1407IO3EZjDuNhbmTpvWH+9DUV5xoTy6hTOvp5QTThw
0kyc42T23KrdJ8zHE74vVZYvheo+CMViSXk6o/ZgKZgeLYbX6fgyrzNmabq4SbVCpcqf0rJns0YP
+yHdKoXhraPxxjx50/BCW9jf4zV4gRZ6sPORLYGKYY0rL1GR0V3WJP7a6dnpZGBQHdbD6kdx+qXE
cZCJ+bhglwK0cyZAlhO8+WEX9Msy8H3GegBH69OKGgBvd7F3/bNMzi/RVGFXtEeL8eEo6n3HLI+l
D79aSTrVM98W7UvHugLl925o5NYgODYq1V0X2WFlCk6EcQzM3rjHHwYIOO44nUuMQx3M6XWpmfhT
XBn6oci7SxSpRzNl/pFNm7WnspvjsO/TgyhmTzP5mZWpg4mTooBNyUuYtK1ofqVeeXbHmnGe6MJF
/A9p57XbOBKt6yciwMzirXK2LWffELa7zZwzn35/HODsUasFCWf23QA9cKmKFVb4g4FEXfGKuiHJ
JxaaTZY/drTBSrYrEtzbAByfgGCp5MlRo02SUDpWnPwuaiPEuqo30YbPjcJjg2n30Pn7RJW2Rd+v
w1b7aOtirZFWWEA5E8VZZZa8i7WSyJ6itvulmfR9qVhk8TBXApkjFC6BiK0Ns6UIUKQHs1aetMhY
ZGmNOni60YKKxhCehzWZOZ7XkhyDa3nPk98UPqd2AyRNc0xweNQ67U2gWzju9rswhbc60hHILe4S
rZvW1ByizpxEdveMX/ekk6NtWtqHOq+XnabPqlJMaiASaqJso6Le9I2/bK3qLh9IKAJpOaQKNB2C
3ay6b1yxyJpi58YSBZnqKaikeRho2GqliMzxaCXZwvK9WdLImxAp4syVdyLm5Pt3mAOum7bfOb4x
j7D8qbLHXAZtS9uzqN9MJJNrMLSZ5i1bMg0dCU0XEVdfCNjB+bQawg1V0w1gww8S4gXPNW6gzSIY
yKngX8TIfoaWtIpscHam/QgN56HA8GOV158JVRJowCtTxbiNGFWrn1KjXFT5hxiqj2ZwKGPIx8QH
g+KhAiqQi00+tdJcWmSikl/tPLl9t3iOO9oQrSrfD46xc/1n1E8nBuXyWq4XLobECT2FtikOavus
BhVRUBEAxZUounTFrnf0dR095b57D7A2jNpdQWee9LKgeK5tNOcHS+wHtaZMoMKp6hRnOrjmi8kz
ELbO2pb8u358ijpvrxvtO0rxXSpszoA1saPuEFnmLpDJsv2WaNDI5z7PQqepa6OhKUjFz+acdZG3
1FEAD/jKSUQbKL4zjF86JPwuNdZ9aoADcV6w8psBB1n7Kk56AxVBaC9YkGVSwKteVFNTDHcdRJGy
4XjE1Usp2QeU67eakKkRh4C6qAmZFByow/ZGuK6t32YApUBX9X3XqlClf5rOWSiBDqmlJ6v5Tetm
KcRr6FM60Jt0GejaOsT+S5Y9gEXJ0XMbSNrxISCszMtmWmCxjBj9JhY1wauyVXmnBwNKeIAXo9cc
qnLYd3WxM5t4CYZFwqAyRfFO4T/QdFSHglyAaVXuGjuug1liRJaaR7f/FvirFZW7dFVvV/r9TmTZ
XY6zfelmcxcSXJJ8ma5371A21jMxbdM3qcs2PL6kc0tDfXSKaFbH5VTkeBJW1kxRHxWelkh/Detg
4VNth86zFMEDbOhpE73kencnaepCyWhSyvYqVr0lDmPTOBtwupcmhU0Og3c7KV3x6kTE4Wm51MWA
pVZGiCE9WElzsAmPnOpnqDVu8BKruWqNWOespT9DIYOmb3kYVGzSqbDpwEaGvv9dENJHdf0xBKO/
sHSwNXNSYNhW1fnWj4ZFoLxrzi8rffFk872IBqpnEWg//LQTEEFAa8vUB1iQz+s2/BokadfUqTTN
B3VTut00QT9RK38FTTy3KBQUReZSwNrFgCpF/RtS0GR0ioiNo1vRe9XnDZbUlFeo2AOKrVJplid3
QyovjOh3ibVfSVyTxMeEWyGIBkqFxax3IjKrnHAlfKOpicIyXhsTZEKpRrwLklNqdGvXae7CuHky
Av2nyqupatqfTveW9Ie2fkgyoLHS1BiUX11Hmh4Ha8UoHizs8jyHhYL8XlF7K7n7DCdMFvSjod01
89LKuBUBn5hUAdXKZltn9Kz1kgRyxDJ2Usv/62HR1/Gjgg0+awg9Dms9AVuuzg3DfmmpMHhshbjA
udgpqAXFhCjk8x5WxVYKpjkQv1NHw0odgSazBrqV70EzUfDJsGpqF1m8reWQGpR5X1DA0Wt16Qbm
tknVWYgnn+B3m+C5/+GA6tWk0MtlGqB/bKAP7blEb/K7qtS/De1zKKJ3vQNmP+hfQxN925nykmWq
zTkpH1VRUMnsfhKVPiV220VkHn2VwKuUHSBu/YsKPrkA5We1ySZWn0K0jpyoWJRNthESIC0CEql5
dnG6LNP3PijrJYacPcwlb9no3p2dJb+0Jn2KtEajig5+RQyEL9WP0IN2JozqLcwKFGKSidcoR6ex
HtIk2MbQ6x8EgrBjpD9NGvZjqh+r0NX2cqxblFup26nKe9/h1lcryUqm9ulT5s1triwjW0pm/AiE
0FgK9FMQXJ/mlUdVOQ2XoU0TutRxaHwIwGtIdQijgkKeEnbA+PKXAdl1I/JotmdzCT29WOALVESL
PnuoZGnu+CNkqJp2IOQ8ucHej+qU6u4a61Fq3jtIDVqYzTw55QNakBOjTdVm8GqN44C6XBYVWMmy
CQQK5wBNPVvMUAKhPeevG/TDs/ChU+KZUVdEkdkctsZUo6PYJfmyIpa1dP9Fyd4cS8Q4EMfb3NQW
Y9cF3X5OS7JzcUJQgO6YbBBXsCkacZfZ347+Vol+oXfhZnDseWYWUD0Ed1hOM7NbVPTLQtDrocgO
ei+/GT3mg2n4Xknv6JtTGAmWgdrQn4PBMPDFc7GCvxF32czM8olhDGhe3Be+syjYAQ3N1cFRZuqQ
w64NV4ExbC2r1icdxQSvtRY+FSazlPd15291pAOV1F6iyTgpa7Q1/Hrj1dYkoZ5UDz2df4Da8mci
Dr6sbqHvY7P42mfqPOdkjQlfhGklGjqrQUv3Km2ENvPe6vrVQ8svTKl3N2SQbgzRSQbITVsCL2Wr
jB6L1l05KuloNsaYrzl1FWeQl8J+lCmZp/VzndAkJKH2LegN/qzVxFTt7oYIEomXTV04HHIbzyHR
PLX2K7VqEpZ+m/fxUSBv3gXvRvluB2SsWKz577hX7A1DwyteoZlvzGKS0YIrPtPdxVBYG8K0d6sC
CVX3RM3obIaauxOudt+FEJ/KfKZ46r4p41Xn8XlBjWnpswaQXghCTeryhYBZ033aNaGw8GcVOCAn
p4yeI6QdmHOpwx6DYpMWPWRhubR9OBuRTSOm12ZwNDTClsFroE2Ec8l56rmApea3h9GG9iS1zbOl
plMLBRa3bTmmQBNkIOAkGzqHs+m6JQDIx8p2qeVyU+egjLk2VQWjbNJCNsG81/1N77yVIBEBfzRo
SNsOttLVqm6Cb2cYNknjLmLlObPUYxBqeyNESoOuwfhmFBS6CoW+cjDJjfxN2P6qcOpdZYgViPNt
EwNRYVupEZWbwD+CHNjJnvpac2cElfyYShb1q2Ie5c99UmwK9SP31aMuxCJB9NzzDLDq2tRwi43U
D+syxLAyglTTUJCzkyOv7+fgUa7yJAA0WtMhxtKwCYZuwcMxMwvynIEIw1TQTA8N4MHK8CFAPxXd
U0VLKI7R8xryCItYfe25tAa1gCgl1+3fpngsKD1KpTzgfBpy5ye7yuRxgLaGcTCd1iHc8+7MgN11
U0HbnaJ8tcsE6GxSraTFEJQAXJ1yZLceBDY5aT+roX/KrQev2wfV8C5VOiIAEFYbGcKD5XyroQ3M
17gPhuGXIjmLKE2fQQ1ujW7En0fWPhB8odIJKGo1ALEiz3ssXekAFl+iI0Hlvqw8fVF3xd7S8r2r
Vb8S+EqDalH661oOiYzmbpLdGzn8PYs2uKMWO+pIO0uW1labL6iuomNk7MhC10ENS2YoiGTV7N4p
cyCyzMIvHgq5WvRdQm1X35ZNuC2TlzrKwPVK21qIuQTTCuHldZlFOy9pE4AEb4H/rWoU5zS0EpQy
xsbUniNWDNHOB17EbgchuS3S4sOihAVYeKeEzryKiR3c/pCJdBEXabxI8ubOUDvki1Ae6sziYBvV
zPf9vaEgnSACSg9t+NP61ePol+AWrHpoUHEMIgRkUStqTf4Gnro6QOvY5F+VBOy3J2vTqAL9glFE
rwMlz5JV3XcAGoNfjVZu+1qipfeBQo69tBMI05KyGPTmLVP1WU5o43neAxWRWaJ3czVsuIUAyNvt
XtP1b0EIrjrqJvVpF6cekvneeBTHjh2a1rRVJkEQ8oYg5ZLoszZ9bSqwmnR7m06ZF6l0MFv9YHPM
Ri0G1XDnwJPgJ4RrpeVDNcN+rDtLwFA743OAGKDreJJYES0cygFUrUhf/E8z4nkCZhTL8kwNHbrH
5KS4YXh197tu6peea4gKnvGiUduJKBMbBrQZHHqsERk3mFYy69sfYRtkQH64z1wHjk03axR6sLSK
Z+TOX7lJeDDQVINf4+P0QP9ObvaaKcZucnrXYExRifJotSZepI11yEHHlqW7KBqUI/g7VvhUDepK
sulUkL0pop9WagHPGSpemhIf5yBRzXlK2i6F0irrSdPS/NXNSJWikJe3nudVs6hjZa97/F5Xmtmy
d9Qc7w1V/G9vqBYcwLsKiw7FdN40PGmdoVzHFIrapHvyTG8vODqAMhelmnqLoOwB4ymAKUyxBOH+
bpbAblPrEFaZPEEIY4KawasdRDSW8NzCat2w5bWaJfMM69usAp7suPKqZv7dYMxV5SsprYmGKb0K
yl13M/yRYBaECiUjPJkDc937KFSBM5kKnmXNgf5oAE8wID4EzkMm5W9KQTIph+scR1BDTX+jZbMR
UbrQ9HomxW8YUjyTukxbbrEE1IUEgypBmTWhv9OiNKt5yiLh92pVTmv82/KytQ5DNwyT6dB+6vTR
00JMFeu5yopFBSy6s8znobe2UpACNrZhzMITSMiUe+uo5V9JqqEDAubOe056eZWiUhA5R9P9bil3
p+WbDUZMCn87AsKOmVcQWPyJ67d3deVuHec7gjafl/5rX6THgqJ2KULahfpKhNBuiSLnzuDuO363
y5UyuAo20ZDsgqco81dBqx54o6ZB/BVA88ww88Jr/KXQ3iQWALAfPtUJrSX6D8WbBr5FgwxAG2CO
zsi3GJp9XT4EdvzV6E/cIhutVKahT6MjMpsHhMqXPboBSqyspLqYydSqm7zaDQq9iCa/G+VPmhz5
awltehrlfVk8S7W+VczmiKDVClb6NMnrtSqyZQlRvCpjGEzE1FqnzhWZYiV1hbSeh3zljHgWBOg2
iGk8AUQZcnlR2fkHbzW9rddOenEbB4fpfJ8bP76F5IgJtCAnf9TQhlDo4Dm1jZP9U9ePHWPo1WSI
hvVa9v7BLp15zUdFSWxd0qHoXYynM+0x67R9X1L0Ld1ljo+KgFqg9S0s4XKquxql/N54F8bjQIU2
GMHTerwJU3vRt/WLY1PXCHqVlsFXLbq5Icq5icPPVIuzpVdqTyGUViEBGrcJpKUYgQRKX3n32Hb6
zlChCMvwG7pXyXzExHYsl7yUAMAdwz84Gs54aovmJ8QkEH1HHIc2As6TAim1zFXA/oBjSHhJpjaZ
+WOGXFWZNLcDCQQy+XBq7j39wdU7qJCA7RwoRzmFRxJT8OHwrauWqF+dJIQIdtjPQhLFnHZhDmtm
KEJAP7jPB5TBcThwYor84VqPv3rYEkKM7i5wQ+LigFLZPLJ9iMTtxtSyI3xGGhRqKwCTksfw9wrY
reBQphZY+rJW7vrWpluVzAMbibn4sUvZMupAZwRyC1Qxf9oZGn4noANKMKGN/DLSsBSEcusKB3rD
2in9p6X/KgyJ5It2ov+gjTw/rduNiMcANEoVNzN50Ga2Vx0c9AFqO0U3p5oWCGDmNKl7EIwuhMEI
dnHr0LwT0FF9TGHlJVzR+5TkKEnC5UAR1A4gP4fBRli8gEO5sWSgDL0o117jHXSPIq3WfSFpvjSD
9LFB/6bURmRe/ZDBE6VYTL/GnrV2cQysZ4lH7LoowkUJEdv6f5oI2pliSZdFpKMNmgiJ8mN33566
CYPF9SFuKR6of+pTlJVjEzQwhEVnuShBhMn/YRK6LNsGVseWQELkzxHcIfC9IGWEvFzUGdTifCEc
Y359Ghc1uHDjFLKqa6ZhnMuc4bReFGmDCmq1KHbx4QkwNnj0V2ht0+wH+aSVdzD2+bc2dWd1MNVu
SOUoowTKuVDS6fDjMp+I8QyxWoXeqFEc3Od7EP9TbwbBw59W85ymxmrAJPOGNNNFuTNT4zJTFUu3
wdr+OaSiIB0VDYiX4LE8U0rQTy68LhVottdu5fbQVPmPISoAl8K4IZZ3adOYutDAyOnY7f5j1HAy
WznhuMa4iU0L9yhJb15042te2venf/9Mc6SORy5rz9+HHew7v6i89UCar++YS7om8DdxAJERt8Jt
6s/lK6rET5NR+8XTfzkOPOEj3j6htro+yiVBKEs2LfQzbVujtPrnKI7IlDyn/zlNg5XTP5n+nLQB
jIpr3tgOl8SNTgcap3vySWqPq9ygBjxN1acWyLK31t2Z3GxANQfBf9ADOh3rTG5OAu8W9i2TsqOU
LzPMyMFufJ2L64bJNSE2lFxLOVs3VFQHRdEIOgp/R4HCrl5sbdYrM8O7oep/aatZJwOdrZvv21kf
qwxkSR8W9SyK4dGN03JrLmfLFXaJJVUmQ+RmOYvSnr7jRKv3PmMGw411uzwdPg5+s7LQ9XMVnWKQ
ArCcnJzQA420BUw3KMvre3r8G+d3naX87xjGmeVCTGeZgj1jBNYa/E9NCwcWHUACbRXb9hSC541J
XTqqeFVruHvrqkZR6s+9LYsMdqqbIuMwdu3rjTlS6pppE9yY2MXFOxnn7BI3whaekco45kuWEJ83
ByX4ur52F/eCJsMd1mnCQwP9cyq5mWe6ksQcHeIFNIftGTfdRIGzhtfU9aEuzuZkKPXPoarIQ8OC
nGPqlWvZfAYmLsU3LJ0uvQPWyRBnHwZWRS/3BUMUzWuaHW1Uev5vczj7IoOk9y6uvriIWPc8cZyc
Q0XZ6fogt2YxLuTJ1ZmJaNAAwCGkp2hzwrtHJ03+yy2De4FMv1JovAR/DgFdXLIwXMcGo1gr6EBF
j8Cbr8/i4iE5GeJsqUxT5cEcGCJ23xqWCuCaKFe4oV8f5uI7I1ReMlnViDvODr/Xl4FmjpIqQT5v
+zuST67MMr2LXerRN/zj/7nl/7ppBKfExAxF563+c9mkCkCRjrL21O25MSf6UmxkxLIn4Uu6FDse
oGHT/XTl4pbm2eVJ/jvu+O8nO8LNEBfXJC7oQvuOnE9Yy459zL1jRKW3unGGlPEcXpvk2ZXdmZRF
YofBxsStkt7M3z2QZ/zQKn2v2s9Ouqe436YboNfXP+VFdzTr3+UVZ9+Sopus1y7L6zyHnzowqQn0
mDfy4QU6Y4fWmH6r35t6qt2VG2hWLMLnLeHaGwstzq5DLYts0+j5BfZwH8mPY8nLm3mpB8pqUaT/
5UI8me74IU6+qnB6auExg6XduyIvC3uX3/JxvHi9owhloDBpqMZ5uEc7V89bVN0oD9zlxb2kPOWI
Dqk7Szpe/3YXL/eTgc7CFkxpHTVJ2TQB4uvKXRM+Zv2NC+ViSiXwj0dckOj1L+lCI+qCQK6wfS5m
7Rz83DTdZ1/mujsGj+o7tQvtmFQT6XNMtH+DeAQ4YT1dn+WFO83ScSgyhKzhPHGe1KEkBO7WDcJp
QgKFitqErqiw30X5c32cC5/tj3HO7s6Smo0CkxIQG6o4lUKFIsNya+aCBcqX14e6OCVbJekgG2Zt
zx6bUKr7LJEBiQKl8uRZzsufSAet+S8rZ9ssmbB0pPrOZiSHrqxKKjPi8S8hb4/Ydaojnn4jFbiU
hfIK/DvQ2Xz0nEaVOy5dh4gB1mtSbtIH76AErmhCSqT8gDVvWUleXsR/Bx3//eQkp7obGpbFoLH+
lrZzuj00R6i45zdujHGVzq5mC3sARbYRjTVU8+wdGFqzHdqUcdpoW5X3ou9vXMEXjvEfA5zd/aKL
i1BD128a6v0MkAjT+HCoGl/fc8Y/n/vKRKyzm96jOmnJLbtOUX9aIPxgqMO5CDeOtofh2SFs1WR0
bXZ0n7XhHrr14M5pW/r5l6kg53Y0kxe0rmtjD85flyZKiNm0uoV2ONM4+MV3Bm2hEV/AVDcarWNj
G1Fri20qnztUwWJphZF4QMM5FzPNAJRC1x8ZtGI2FNPMn/kwN9vgRfPqWWA9pdWXW0FfBcljlPcU
EnNoEWKt1WsrAyIgHmGha+lGdOlc7tZK9A7sDUkE0WH3bU7ykcgQzho03/O7Ong04C1T0oylnYpJ
HLDyPttkHLoYY2eUF0Zgawh3T1uL9ncOANG5V2SaGNa7yB8UTNEHaY/3XjI6ptOQTA+R/C7Le0D7
soanyzoY5tWw09XXXI9ngr6rHYVbBARwVrVQPgKdv7II+cDo54s8KScujSoK2b10NyAI60KdAZ6v
D2tq6FvK64Wv0RKbQ/eK1OmgDLMEmrO+sBSoUnMv/hC+idbOi0PptkGXx5eXQXt0cDIynLXffcbq
qMpHpRvn8OJVQ3aJPqNXgCB59OIt3bJZB1m+blZAYYJsU6dboKSo4JgUTNOW9Y6WofbUJAeJinQz
R720A4NQLADkoujDaF4+tcjCg+DOpLdj5qvYgKEEvzn9wb8SfhdkFcQlgX1wA6QCrPWwtMIfR5kO
MrDYfBbQ48t/pVCMVfj0ZI82fKe0D6GPb4RJSfjHQPEjUmcmImq2XvJNdwF4CQTdJ0l2Fyjg/+9M
IO/hM+71OUqtsbrq0byrLTqvJR0Cb1p42wx+LOwMUKRZBCtZXqjSaMSmLNyhmvdNw5ZftiVmdJDv
SoTlaIlXtKuJMrudo4BfN+4btFnLEWoKNW2AaVz/cltjNnibkbVnJAXS0Z9lBmaC1jqYmRhiT0TP
FlkOGkRgWQad7ufKGBaqtXYte5GBOeT5GqxHRZ/3iMjTqPLbBCxcOMvEgyZBe6cXEaO01K8EwDwt
WebBvay8pMrBogkIujeRfkJMkVr/TteOrXEX0vgatNdBfJqKNvHNpQHh5FdsFRPV/O0P95rx5UkH
6IhT3ZujgzNDqMqCtSnLR0leOOqRMCixnX2pLYsonLrGXAuXNYA8pV132WORHQJ02IR/n1FGknUP
rtZSpRuRIAPuWM8+QJlwBNrCuYrreYYMX+RtUvsoQxvUUbJoilGVv+aMs59QYwrMiRnSFwla8AFL
yGFLqEyd9jF6OEsltGnlvSTUz4otvDaHt77Tofx8oLilc40UsUTnc2HnO5UGmwfjXQGdhz7A2snu
ECaAazNivmkyfFngk/tsH/nfSFP26qdl73H4GfRFE38a+SJzwqler0AjQFfc2agkwLgxbJBAQJb5
YvkaSsa8kXSIDLtMf3ecbfkuF9vMW5jxmm/P9RLE605ZkIMIFHe1d5NmWVo+5v293KSTMMvpQ9Po
PHDeFMiYoB4XJZFF5D5m/jbtF2qI6KE2V+1FFCB6cS9n86Kfwm53OSEGFHPg6TaQqYlTvYQ6wLWG
dsxMzSuaIii71Qtbf7OlBxd5JgVPD+D0RXaPmXKEmKk8VbL7tJ31yYrWK2duNbRrGWli+i7BJkKD
y1VghE1GDpk9oZ8cOQ0ru5cAdvnI81rtzrB/e8qX0h9y68P030J+qTHRjbkrfw/0kWJ3GoJG6wVK
KkuR7Pz0l4vgcAFxLdmNKg6hDThqGqC807i/0CF24eVYiGP1H507A5cYVLMmeUfIpK7f2uCNxo6b
dkAAHu1gVhY3aqOXqvOnz+y5Q2MbDoYpJTyzuEfUcPehQ6uvHNw2+B5+95wtB+Wt5qlKD055w2/s
UqhyEkJYZ0lHG5uN7MBTRbZv31nv7BKbL0Kz+voTfzEOOx3nrMLQS4ZAA9oLacP9VuT5SGjzFe46
NNq6R/DYhbzM65frg2q3JncWZUZDFms4FhJW3H1Y0/SzmP3IG2s+LNbVxJ6En/7xOy3n1rTk4aXV
OTFn+qSYAx9eRQ8/7qyb0wo6ZEtjdv133fpZZzEp2td47pSsuYfXd9DBL4KzlcCvL27Eh5fDN5M8
T2CChDjEn3Fo3IL4iLN/wqo5drcIFnS0Wr+vz0a9PJ1/RzkLEn0FQeVuDN7QVJ3n8+gpXfYbsSlm
Ym1PpWd7qt8Ze/VN+kCRYpEt6w0Q2Um3kGY3/BMuVSo4Rv/7Q/5JGE/CbhjWGfry/BCiw059RvQo
tOZqNIvtFwmUhEieDYRbzGRTohxzfRGUG4twXjhNEE+gnsrYaH8gjrpAY2/efJna5LWfQeud+vXE
Wteb/+BL+ceUz45viGCBVDqEGWO3HA4I2p0TSbqRE15IM/BwUC1SbJ1ehBjnfrKuVQg6Pxz7KUFk
b3wTFddkeLm+fhcKLbalabJBhZAy5HmhJQ6jNAltStuALqDkaNnjUODdI5mIlev5Puqcj6Avj9cH
1cadeZZ20L2mUEgeSiP8/KM1WhMrJtTkaUm6kbjFQ1AFKFWZj2bSLhMz37mdUo9qAYdoAEKRAjEs
avjQhYXikgr1bhDuPCiRBjTSfo8ww0YVCk9w+Cj7SANGyaMhlHuVvKHr3mynn9lgHlCSBhATLTpT
XuQeqmichkZV1yGBWWr9CtAozT2Qs1Z/Y7rKWK06n67AYWbsdDNj9eygVmbb5SC8KBvKPI515uzM
uHvW+D2llz4HCAJQgkJ8AAF2nFUmvtz+/5eZ7ZMfcG5f4IlezrJI4qao9Z2aJNsw9tAOKG4k/Zc2
E1vV0C1TExjJj+WUk/06+LonZR3DBBXwf4JYdFwCOAGsf0M9OOpwifDT1fXNdOGutW3FUEYTDcU2
xNmgZW40fWkDFssGcC7Zsxhj3+TGy3FxEBWfNENX7b9N4JImiANdMkn4JSzl/XWdBFM1vTHI+EvP
t4l9MsjZqwHfrdGjcRDZiqeGIAQ9yjKZP0lEsr6+aH/fmmSrNEqBrQAREPZZfdVLHb0GhcUDLfbF
8FjAY9BfqBpeH+XvYz6Oogv63JjMIeP8534IezmIY3TPppWjP7lGv7BLE/FWYOvQQ9OvUSBfqYob
q3ghqPtz1LNl1MCDmlqHuqCaFbOiM7cOSkZSl9+RiFr36ewgI6giI9wF1jUyb7xHFxeWvgSAFksW
fzV0QhcafGEweETqIlRoY2+1/4mIxvWV/Xs/MseTYcaX4+SkYRpQyCW46mkve3upRVe6tF46bpjr
w1z8gCfDjD/jZJiiKI3aCBlGceNFpBgLuZyj9g4iU9r86i31xnC3ZnX23mGZJg/CZjjTtZdSjmte
VfxK42J+fVaXh8GYUjfRitD/CZlPZiUSt4GDxeYPEDwpBbmbJo0s3Bu34a1hzs6YKYUQ77XxjEkL
JXpw+kXR3rj7Lu91HSiEDEvdMs4TmNCPUN2OO6xmY7Hy8LzLa2QTkEL1vRo62ADTfyw93UVgf5FV
RykcTeIbB27ca39eW+zFk99wFgr5lt/BvG8RY8jqTZVYB+T5r3+wS4dKkXVlhBWptlDP7hEtdWFe
NBZXfC+OmfnCjlwrVjkXpXRjB16aC7V3jbBEtRlR+3PDQy7wkj6BMGqDvO4l5IflG6t1aVecjjD+
gpPNhykqPQB0qgCG7xvjRYZm2Jg3ZnEhMwC5cjKN8UecDGIkdpqIcZAXuAA/2c677zdPkJcO6VKe
F1t/na/tvbSvpsnBnk2l7YM8w1L76fpX+/s540eYKrAMg28mi7Mf4XaVqXicAoTzetQMlTnYYEjc
BYXKR/ws/sOLppiMBDBoRJ+NV9nJlKVQQd6itNkjjkclBqJLWCJ3JS3rxP4PdzydZ3LFMcET5yg3
yxWtNShEHJGLgGyZ7Z3gqGCw7UBo/w9LaGEMTHxDp/t8CYVWJlEvGClFBq1An8xcFmGF6uJdlt1q
N1/c+idjnV2+rdK0WYF9xVQp31L9oTDWBMNttjWiuVd+o13ep+jXTn33a1SbsubXZ3qhE8FuORn+
7IwX2dBXWTh+P+ubNtGAEjDsC+3FopNjLqrsPpcnWB5MdNygKIFpt0pBY6fj/BY7Hf8samh99E/K
lPG94WBSakMcTU6XOaKjWb2zs0VP0FfdGPTWkp/tWctwtSZMWfIBS44UvodjxjcChYuHEI9OIIZk
Hn9lWprckvY4Y+CafxlWsCjlbBn4MNzrTwWdnusfcVyjv9fw38HOXoJULlGuqhnM7I23JpHuU8lY
eUp8B71tVLuZZMqtx+efw3ZtzLMbW6RVkYV4c0y9IFtlVU7U1yP3vmts3F1573yh71GvnaTPZdst
9bD9Hgr9zlFLWtRVtMzDeqKAXL++EBcyvhE6SG8aZJqiqufufk6WFW1fcAFbcn2QQ3NaxMYs9KRl
0UfbGLKqiNd6J6EK1K8MJfl9ffjxZv1rTYRpjmAy6jLmWVevakMdGRmdXjKOW4AX3QHS6I36pTou
7F+DYNtlgb8DG/cXdMkvhShLpijLQwtF88PJlJWIjnruvkpacucLvNzL3pwbhT71GiQSYCHBstcQ
aAjnLZj6jgq53FSbTs8PMtYeVZLv+6JdhM3vBGbe9TW5GEOc/NyzdzfLPaOxPM5aibMK+pw7E98s
RSFSkpvZ9aEuHWtVlnF+pkPM5z871jo6LGqfsiXx5DFl+Hn1LYtX9cYQ5wk9VY+0hXTH4ocDjTY1
/YUM1LTdxFZ5b8A+AAy/7HBCwmrn0ZGUTVCJl7A4ChWtTWhDG3w6sKcI3K2mmuvRtKMwoWpF+r3a
opfR3IhHLv5aVQayoxhsGG3899O3WWo85Nb4tZq2k+SHxr1R3rh0yeE0T7SBGbFqn0dtQsiRDNA/
nNY0l4H3y1hk2MhA7QL/13/4tCcjnc1E4zaREo+YPtZMNCGR0s1uGd9eOryqgTYEWbnFko3/frJY
RpDbue4zmVYOli3tJjsrt7rWLq7P5NJ5GAHUlkpUTbJ6NowvkiIeUM2etujrOuKFxZ0MJvzxG/fE
hQaEAlLi34HO4gpshJzGQKJoag7IPat3A4KGAQ5xhokXU4iicNmgF408t0GAf32OF5fy34N4TpPB
DCvwm2yMtVtr5sCabcUxxynp+ijjcT6/CE+Ou3b26qGXpdtWOB737gPlG6NcoWkDsQ1jhGdLTM3m
+/82nvbnBsljQ6Fj/T+knVdz5Nixrf+KQu/QgTcnjhRxyxdd0bsXBNlNwnuPX38/UDqaIhq3cNXz
MhE93WRiu9y5M1euxaiyJrxXrPJiYHVJ2keD2plvaSvPfSNtvD5tdCLHDzPB0VyOdn4uwrEbe4xS
q2inLyRnXzjyUqrjdW2UO7c0V1IarFoYDJUupZDF/+9mYJ+Tx/zoE0ZbVswsN6paBp5AmAehsOWs
dHXlD61swer0cOd2zmjTam3pKspgSgbHUDsvtgy/rRnPhAnTVhQDCJEJ05A1DPjoqENbVtaBh5Uu
2KEQ5NCp3VINOz2U6Vn7w8gosK1Kq8wbZQgGoP7MdQtmhfRHzXPMD2xaGcOZlMTkaZAoBpHyI92t
jHank8miIfqMiZMH5yVsnc0iB4ehQB2k1GsSbo0/cwC/TtgvJ/DI5nhvcrmAlMUry0iKQnt0k4T2
hcpVpyMXGkMjlUb2ziPcIm29LiIZ1rRsKzX1XZdB/UTXZ1LDp2Tq5xY0rQYskYk1gDfQ9nCtG8VF
ywG+E1HZufnzwPTn1s67ZNtXBG+bQWVRcqXb02s2FUjL4CtRcBc1unlHqSOnTHzDcxQm0e/f08i9
qBXYC5UBIB4utcxcmJJb/M4+ObqkRwuHtGCaOzo2xfSq1M9y8y70VwN6O9r/54M7vhBGu74SWtVq
Bk57KdPjrQcLpyE/lr117fo/08STYFQyZsY2tSmPTY7OgC3C1ZAVmEzESxPIXgUpn3QDnVMNgxKC
JACJTo9x8gFwbHH4oqOjTeMQ/NnicL1Cn1j7b9TTpOzSTm/ztkJpC4I1iHGhYVOq30miHlkeg7fp
pnXsIu8oiGoiBGPR0oUeMt+eHt+U5zo2MtqgUkF+XXIxYgfw8A2Zbu69l9M2ZiIUU/4+haUt2RAr
DVMoJ8D3emqA72Wzi/Sb37AzFFmJ2IfWhdG14qglyrxDlSIFvZdAr2yI6EffqO5v3CnKkZ3RnZLI
tu10GnMWex0QMLhOImeDtPr6zw1ndLxUKfUimlVYGvTAelKYAbysEDPMghwmD9XReEaHyi2iEuJT
xqNBVe1bb34JCdltqR50dCtibxv+580yRJJHBkdnSqnxHLGDQRkgkWhcBP01vP2nZ29yY7MVLJ1s
m4Ky/fdNhwAWGu1qPSCIacYr9m10rtJsftrI8EvG9xXNyDKenQyiMX46t1lCqVgqgiVceqjlSXuU
OGYO6OTi6KYhySKxBRCI7+PIOs1VerfCC5jJeW8/V/BxtfGVa8K3Fvj3RdJ+ceb9xrjAfMM1Z9Ho
YI1OUmzYCo8XjFqueIs29rVuzLz0JmfuyMLoDIVd1XVGyvJo0ESbUEWGMwYmnc6RgdHpgbe8rlNv
WP+h9bNdRzAAwnNLAHN6qiRj6o5XiZNEKPEpkI4frYrVNJo8gJF0SFH8CN3jQjLAVyPS0xJpilG5
zWCnQSeC7rZg45KQ1ZB/h69omWcw38Ey3mjW7RdBX9ico0W78uK3CIdcRs92/t5pwBGpl1RUBWu4
TQMLpCD4iQZOdA2BRfR3MyHYmUJxBWhi5eTNll43dAy7x1YsXvMKksi+tTYlhBp2a55Rt9hUBrJF
MMp2hU3rBZDszrzUA/dFd8uP2EguFQHSBj7eBG6RB+g7QOtva/2zF6BMpKPgXAG8DMRlDxbZSZQX
QWnXkM59cuCQ4I0udVuGJxZxQ3qMCmC4blRfs8cv68ZcZp5yF/ewccFXe+0GMIAY9QZuwQ3c4jfI
EKB1HDIDsIAEGbxSVvZQVVDaVLl9JrbRfZ50zkqwzeuwLQaSquoVpqlCBHde6ZteQvglKIQDcYKA
NhJw21xb0de/L3X/wq4vXBP6g6guQY01d1laHAIHKu8wvI+D+qCn3bINkPaO7G0AyajpGCuK+Qe0
I1aQEiy0pn2HOmNXSNZLV5T12nbUlxZm20x7bFk2QTLOG6DgegO1aN/AFwtjpy9tc7NH1MXdRQPJ
PWQZeojSEzdgHCmrCgIkNcu+ZAKyqtrEeX8JJQyjPW+b9EKW7LtGEnZVBVMYn9MnCJt0l7LsXXuK
fiibfhEB3S3QmVNSVIcB+4twIcbKoVYlBCavNRU9cgsqS4P+uriHdJay6WftF2eW4ew896kN222Q
uPDstfzqfg4iNOWH8Y404AOgk+BtGPkvR/E8ffD1glWhPgm0PX5FR3I3cwqHGGLsiWECkhXabtD4
+MqzHYVpAjQfSA1hprQPhnHmIxZBoaW6NgSetWsH7LS8gfjRgcdnxrI25aGPTY+cZa8KBr6m5DZD
a08eWBaTZp9BLRhrBGzJs2S/GYF5QNkd/lzYVHo4XIXyVkuS5ziET9eHVzJT1m3/3sbyndkou8xA
wCkpNkqPIEKFllwcxJdG3m4dB0IZWKURmSczITXCxmiSgwP7T+J+tsZjp4srVCTpKvxMIGcOmrME
WRih75dWZm0SU9/7SAgs6N1AC8J4D2lEKTxQm+iDcEbOFcSxIIGl8Uu1n3LvvqqyDlIfCxyODl4+
RegwBC6D4FIuk5DuaWnIdfWa6GErpFB+u2hZ2RCWhrfUQpCukN+gcT2UcrRuvfDK13+mcb4s4jsP
0bsFtOSXQNQedZPTLl2oeYkiuvMaKC8WX1A7zjYtCHpcjxyg9JZ65J1FBmKjTQk1qNHkd+i5wnVT
bdP43XeKfSoX1y6EvUpKp4gupshOaBcKP+JX0cEMD18NB5p97oLTb93+QRO7rcpO7CPpVYtugxJM
f529QZbigMYOOWt8eFqFW61/1VIcbkkXA166pG+z3LaIwQWRsBGUahUDFS8SSq+gKsJA2hlJvLUq
SV5lwU3qP6mRtgirG7g4ffPQyY96kPM4hX4v1K80887SvMdW9W6QNr6Pc2nrp0iBCd69WsMs79cK
gnnWi2/fmTCalfD6R327TCGKPL2Pv1rtxifI0Ei8AiWiRjmOnhuIrcUaWSRoTy2A7miU+lS1rZ9d
VFzG4kPs5w+2WsAE0Z2HtfrZGYDEK2dfNu2ZnA48T4hI0WBaQ42MOocDBbzV0X9T5Z9FObBFBqjr
drs0lmh1/cxr4wKZIZpRXlL4/XunOXgFDWUwP8OoAf0TgpjQ3OsJ3S3xwYTiP6tQflNRa1PUt7yB
oNKDW6uUXk2iVaizV2p3iZzLpW68OCDi3fqp1gs4g9x97igfXTt0nEK7Z/TQRzZiy975KHvnzBeM
B6tTf0KiDVNQey1BF7nQcKIBqeiFXly3CpTYebIxHX19esKnHKOq0CpOXV3iCTaq7RhJrXhdlVEz
rO+yGkrZDTTXp01MeSbY8UgKq3QBk4f+7ns9nhCmIOYBJFnQ/J+34luLi+KB1Hp7NYUrew51MTjz
8R4CiUMRCX57XTdHqYe6yAQn9RgT98tb6grEAG9mJByc8j6JypkJnKwYgvyxyE5ZqJ2NrUl20Wt5
jjXzodnK2+yWMi8yUXttu1WWhrawF09ATYulPpMJnxwls2lAjEOLpzoKyaM4QGuu8plGypGyBgP7
yg0vXUiS556Ak6EllxmZNhNU9ji0hIeMbjNozmm6HNzZjSY+WPG5nexlDoAwF8pObpcja6Mnky2F
aiEPWfbaSHaO/dwLCdo87SqQ8isvb8+ywDiHqH1mGSfPwZHV4e+Pbu6uV3tNVbHaZ3uDjDdtZK27
P30Q5uZx/NqI0QkLNWyENKOhOqPhSGTP55I90+VVNccJNDekUczTeHVbODrmnGCXmmdR0dBk9nZ6
SFM2NJ61pk7IA/xtdLbDBjpSS2HztxW6PWp45taI0cv2/WkzU88oHXw3/Q9DFXQMXFGLLJWdDJdB
l+zC9K+64JWWX6/anDYzCXQ6tjNaocBPEEfvyRHZLppW9EZ11iAwaZVIb8mID8TnAmJYdSB2tBze
FKIG3g9ZFdx6LSN3G7pIwBbufWkla6lOnyDue3ccOo90aVsM4B4jOI8qg7hLWTeZO5NrmCyNHX/9
aMHbJEibADX1rx5pO0OcAWrhg+Q9IYqpRLsK9U1YoU5P2eTKSIOb5e6wKF98Pzey7dkUawa0HlLU
9pXjPmTJwdS2p61MbTNg0vJAE6CYujry6F5Z02wwpFFoELasjd48QdZ62oQ0aUOl4AudKM5cH23l
TOKVGaRkUewb5TrdJ2dwTEMEv4LRcB9u/XXaLJzVaZtfdfXxTQWewtAtE8ijJo58XdGUSemlXI3o
Fd5DLk7XSXzBu5fi+7O5Qu9yl5w3a3VZrevzdAWu/57U5TLdtWfevf2c/VRnHjCTq0lrCIreUF/9
wiuROFnPqyYhd+n3aFlT/SvE8KWK4Xgx05nBT91fhASaBN8SMLvxrSJLQlTnOrYEBRGD+ias2m0B
VTqCNldJLKxPT/Xk6h5ZG810ibyR6IlYi+nVGkjoS+tKmSP5mrq6joc0fMTRJeLoUhHbfso21fHq
wCWQv6LRPnBWil6tpbcgeD49qqkb5djgyF9lWVBHnovBVv50kSPJGmRuNzTPd7TkpTNTOD06ntAD
IQLQulHAkZFDqHWLKaTR8FVDcjOO+r1N+UuxjSuLF17XHiKhP5we4vS5hBeDhhOVl8H4ikEZrfcK
NAPRSVLfUVxeROVtDx+o5LgfJgQBvvVQN5AfEsM3IZIddIoKjr7rNPTLjWIGYjc5B0Pvi0aHyNBI
9X2Fa4uMXpZFOAkFbT2j35WQzQq8p4sgv25KfSV2VKqj8Df8H88hiWnQLLzFyLPX0EZ53cDlq6Ax
JcDe3LnpTqLR+vRcTx1/GsRw5Yqi6CQTv48ujlvDsyxuc118yaD79a4q/yGtZ/bRcNTGTs9QFWq5
kgFd1NcT8OiU+BknUVPZR5IZkeLLEPGeI9SYrJeRDidWxa8ibj867o6mZmYn8YxUPVAMOqowt0gV
oUyar1JpE8XNnuSYrfFgrH5nDin8QlnFJUIP0fc5hHK9RRkdy35QrDJF37ugPX1UkaNZ4PCUBx1a
o/7X1JCNOppI1YVp2Nd5ATi1cKYZaDyRsSnASaQayV1p5m6YhNRyMWi8cySoWMzRnKLvXke2iTm6
3CtolZ1LqlsQMMj1zg6ped8rLh39oQKf/jDl8iz0Z7jlf9k4Rx8w2p6UdnsjYG5pO78ZPiCAbbtY
JMJTZ+8KMrm6eh7gAI29al8mc5GuPOVrj4c/8rV2llWy75Fg9xVhmaqvWSh8uPqNE941Mj32pNPa
qjqXYSdOsx6BM5JYfbEsvR7CE9LkqGY0DbKl0cAPbwsfWpUdcrk402k9lGVYB/LgEGofaZVt6/Ih
z+Z4277u01OzN/IhVQKEU+6ZPXgzSgPagoGFYm0Eb2576KCVSOR1aLJj9wq6O3NrN+lZTCiWRJNK
FYnY71vVlwTNLnWXR7KxUrJtnjzy9umSp9P+a9Kz0NsKiSNFql8KYSR+dSktGKJf3Kj+a6bPVHOG
DfbLFH41HxhfVFGjE6BHshZkKqOwo5+98ph5yaaaa+Sf6EAm/joyMtrlgek2OWzglNp6zdoOKncO
58pxu7OEmmuhakjMKQeXirIu76NItSCeSM5k9z3xwQXLwUaDw+R35nVouvjnuEdb3yVfJbkIFICp
g9Sfhsiqm2sXGN4Jp6Z2tEHkFumCZNgg8GvU6LwZNbheZZMjtyWtS8h4PkMKOKeHNbecw4k/8p+O
1psN8rq8+Y13tVrHNpqJMztmgtyMRmuaVSRoxSyonUYBQ+IoUUQqlzd/tZRfu621CA/NpX9f78qF
vYdwYymukjtrq79k8qLYe5vTQ5zMTh3ZH+f3TFdrlWboZy83/j2agXf+Xnn2V+ohRrln3e9YTIgy
7mH9F2ZmdypUOrY8ugjbXod0r8ey7FD/cikAqPltYUHYU4qPAn/uFTiDyfXPjHi49X7ZSUcZ5NFm
zZzeC8WQC9gsoiGDL8E+Ly5yeHpCIFha2sIp4CzUWLtKs2CnoqOkuDOpuWlfexR+jN6rSVMknW/y
DXb9mll3SN1l8q7IfhYx2rhbBz0ompilnyL0+fnrzPinbsnjeR/m52hX08Hp4ByZdwG8qA28a+8r
uwbVZ+oZiXAddP5KaRYoxOL+l+F/zonxbb+PgztgbYh+6FgvIu2MxFYl6Wvdv63mmpsnp/h4mCNf
3Hmp78oyhtKLjhfdNnqMzvLz7kDuXlv3a1QqjP3MzE5dYscmR57ZDispKpAjWorb+iI0t+IyWzof
kraQ04V2ifbkmXyebZyVM3OtTSZ2zAGILmu0PYN4/76kiPO0teiynQQVqFmKtImk5zvXS1ay3bUL
t4uWGftYKJQzN59pdPi6mkfnCSwkyHH+Q6ZZGY26yQwE2uNh1BVsRJVOFlhaVOpdyGMz7u1d1jcr
lFmuC2Wgg6mRZdO2neasbApZklldNFa2sjtYVfN0ibrzVkAQWIrkjWtDgsQr0mueNJqAWziIMv2l
4O1kFw8ZtFwyQWQ8EPpYYnUbaA6cYDZS4rW6Ke1iY4J2M2GfofR4iTwe3GAdUr8ajPhp9W5VUJmq
3UYx2k1R0I0eyjuCEpi+7lOh0xaazPMpUh4an1qR0VYZza2oe53eLxPRCB3xJFHgpSCpNE5adrLY
xEkFUrZB4NQICkie1qctDJfieGmOLYxcnee6YiEXWCghSEdXJq3fahTc4LOYe1BNXJXfxjK6novK
F2pdAM2JeJdhIkm7842Z6Zo4Xd9MjG/jPNIzfxiMrTyX8ir1N3KbL7Q5JNNUfPXNzuhG9tTODC2b
oeAO2QkHeW2/uEtd2Irn+h1K4GvpmhLgrp87R6fXakxobHmZZnUuwxPqu0ElE/3CcmYGZxZpzMLQ
SB5xdoKJsFIOQRWjs90fbGMmBTLxDhqSMbyuByQYHuG7M4IzAyETQaI+I+brzH6MQaRG0iKp9q3w
RP/4TBgx5eglOg11GB9IGJjjDHPqNkLSiWS1u3AdFmeRcNuLN3G9jPwtxa5IQmPlXEOOV5AWTTFT
upzck0e2RzFM50hBI+SMNS7UddxsZGJQL6oX5Vw/xOTSHRkaTWpNG7eioXgKcxn+3LiJhDNP/Y3t
odLPREijQRoz7iOTUcvtorrHW5TxOkd5PpEK0E7a3IJ91ejHbgmwuSnJdPJb+jiN1MNYDKAcQ0WI
rKKkGsA6RBp+pfrcgbqtEtDCUbNd7Xu0cGoySE/rrFDKdzr8yDnHazMUtqHdklh01Yey059s1HxM
r1plyP+IcvlQq9BPddWTGZoAa4rquo+LjwQ5x0TwV7kv73xV2rOD12HbXtqmeyhJH5LpiSjW6Ka0
QDTwyZVcB/oYlTyieOFb7bljwqMpNy30oxZYF6V96JWOHKePFEC6yqv2h4Xel2xD11gCBsnCn60c
e4sQrIQADadG9d+IxY0YiLvYFM8tEqMNQvIUZO5UI11ZLfoFWjOIVVbr3upWphOusz6/sBV3pabR
h2BJOx+J36pVH7quWfi2eo2wp+RF26i1ruPQW0lad6Y7OWGcf537D0ZgP4soVevFZ9JWuyLVtwn5
wdzwtshHrzRZuITN4dytqo+iU5eOK+xylJxoHwF7hhyrhHCxHd/4XJSIwSJfWG1Bq0JqVHoo++lP
ZmqtyV6tVYtGC7SZXM+/KOBnRZFUQ/S4hfQzTd8EI7jRodxEm2SbglUpAu54qF2THGmrTKHCqV30
9UtopR6aypB3utXWTWgEQAJcgepVKeVlg9i7Ytw1Sr6yvQcXghVXqMETGs3M5pw6ZyQFZSC5ZG+J
a747r1pV09BIAWjpMc7kCsya7N+cvpSnrv1jE6OrsusCrZAA6cDB/9yKZ9ncMZ6KBiGp/2MMo4uy
NPJURceS9sT0J5jFmiXLjRQFvEVjvUE94pvP1Swv2uCAfjnTR0ZHt6aryDZyxRiVz/Kaq7O2l/JP
8HpM49IBM8W52/ypefyahqN3jFmXlBZTXGKp9wvhNSTJ9jsGwIeosJ1QhRuGfGTACcWokEQWqg7t
rYF+bgI55mkT09vtDxPKdxNNLzuV0bZkLIMUedNLP7wWvN8ILEBk/3sYo4eQ4yNHhWQwFVjt3Vf3
cXINUdbpYUzFmccmhmEezVRhIFhI8/sAxN6GCfybaO0qFwjnQcN12tLXJfTLPqPKS2+gLEP8Ndpn
ZZ8gJBxgKqPF8myjrvXVe3mNns1CWDebW2gdmcyzZG+uwwVygMsdSf1Fsm721bm7Pf0tX7ZOfMs4
d9LXnYfSaMPLR+9WhenvoSW8lB3pIIqAuJGYhmzXvZP8elNoxqeJyGmpdw+RENxIFemr1D6XhWQL
XdYedATCrHe5ab56XQAk2PXERSkbW+hk1UXopa9GAb46rVNo/5LoWTeKlVi8aIb5lBnRTZEDzYVp
uU0gL7XUaA1/0jaxvKXa5/TK5J+8NG5Cu9xo/qcuq7u6Td8Su9zpboyS9lWRnsto4FL6foxyqLdl
x4D6o1kGtrvJ6a6s0E1une62kh5yGuUDJRlu28tMR6cwfRSDZ4ffU/LIVFv1mmL2zCGZCrIGPhIi
PJ1+GXV0DokUOgEdbxKevJEKYoIWvWY52UlcIqdXdOo48hqTqGHzbKIr4/s+doyq7mqnxPtn6SZR
moOkvdjxHIPcVIB8ZGXsuJSwoO6YMx6JZ21Y3BfGxuye4+JCtISlOxc5Ts0eMDc462hWl0BnfR+T
mtUEPlw6yz5+oQEIFiKYuEFNzqS0vhotfz0Mf9gZrZJthblcNdjxTBHkf16HK3oRQsDEzr3UQdTb
IBAMUCdfhI1+6KFBDSN96Tjlp1vU/aId2ufTfJkExVMXxvsU7ExlOBulBkNmKotIp36sWXexGjyk
iGYWhMOrJEd/pQzPpDaltwWBS4kYqEAcJRFmt8YwT7+Mz6Q/SiE8VYxxh4tFG75Qg5+hjaq5NVp7
V8s+fBot74xm0SrGW6REq7puFhLRIBD6le0QpkvVEib4VSJfZdZPMdS4R3RwXZxK9UeofhjdwDj/
odn2MipJgSCWoxLkVtRaIujMEyc4V+13Qa9XUki5ukQK+F2o4VM3wCF3A8MJeKe6ooFM08OFr7w0
wZ3glDdtrxyq5MZPXZKZNHdUHyIEM6hKrE4fmKk6KoR7f8zKaNXB/fWyPlxgFVeXJsO8kT00Rbbm
CXFRtfqy6+Sbjh4Joci2ffR52vpkJGXBQiapqm4CPfy+tYVQccquYkksZCnltefMycJMvi0pZfIE
gbWADuPR/Uzvee5qRkUuAEyBtdfMQ2hyofjPkL9U4sbDN4NfhxPcLV+l8jcCHEhLNRP4rar90pVb
O7LphtCyL6PQWwY6FMLuj9MTOJX9h7HlDxOj5SMTbsKdjAkkEDb6Q7So1t6Z+hKn61Ra5ufhrn0w
bzlLwr21O216au2OLY9m1ouCzuw9LLt0VkVOtLTlP2lhFPekRuVEooIzl6VDg7as0j3/uSGMtp/s
UzcwTAyY6Eg7gQD0deZ4DffN2OeQVgUooAzh2zjA0ITIzElXsgMem6twFVyEt95eWXpPvzEQCdYg
AN6AzcTRQFBS12jgYyCul+7cyrkQymBmMaTJoRxd4qNrKM7NOk0qECphVDy1nrBJSMeaWbspe2NV
VwZBh7cuq+iiFLqrzmz2XV8uSzi5fCjlFUhnyMntLOEqd5zbUJ5Zycmc3/GVPPo6apd9b0VcydUy
GJqcltVVsPY3+ipbaTfVXljFn959/2DOXJpTd/Ox2dHxq6La7VqLie+LcO019RI9A5TArblS2xRG
CiHGfwc2X37uKEBXBEMNTWuA2D8n58Zdu2q27a47NC/lTt6HZ/UtHTx/cmyj4+dKsVz1A6o/i3+C
Q1tpfrKKLWOteHNAQXPqlBwNbrR95aSrWstl8ULajikHZEaNCMFKre/6Ilm2c6nuSc91ZG5Y1KO5
bAou/WbwK2W+bxGVgJdpcfo8fvG1/3Luj0yMUgSWIPtR4gwj2vcXxaW8hq36ylqma2Xrf4o/5IUI
Wz2BsHEt3p42PTe4Ya6PBpe0VijEOqsWtIBnkC+/Of37J93A0chGEbZRlYEFxTixb7Zjcyzy4rJr
LsG2LExxpWq3BHWnDU6hko63/pgs3u/dRG2H10NEd89Fea2h0XTmL27EC3klrKSlt3o8bXHYbr8s
niLSngQOfajGfZ/CIDSbrpWZQuCOvvJghptyju9/chaPTIxWqZFTQv3hbAntk6lfu/pZ5K6zYokw
d5buVPU3MvqaohCuS5olidrITaWQ/TmGBuzPCDai3C4l99bIzp0gWooo3ZgzKza5BY+sjSKDWHG8
2rUHa565kCI4y8Xlb6yQRlmS5hjgkmPKKzlrBD9qUVaN833jbDL5M5h7400OwoCrkyQioKbxrkNl
iLYmHxyoiUykVBYLnjinBzF5dxxZGF1ZWVa2NKZjoUivqDyYNBzSP1m/nLYyGQGz6EBLUb5UlDEr
htr3Eio3HB9xC6vqzlnH7/KeVNi+W2jX1kqduTUmD48FhesQ0FOGGB0eKxXtmAQmgGXlVnXPPP81
sjYzQ5qcOWsAm9GUYNF8//2A9mKNLoHIBsvWxqK+kz8/jHWxcq7LM+uGDuhlcSZuw5kjNJmU1WFm
hHfJoPl6XKVqlKzrvQAkdu9fWOWuhSy2JJP+YgG1sygvJjvejzNbZNL3HRsd75EuE1rNAUlrPyD3
3LGC2VJ98TfeZY/w1mN2EW6TmYrYsEBj76fLoHZN6tpoD4wuY7NItN5tOFteu+jCVR9dFtlNWxDG
zeyUqRN2bGi0ipblxKFfMrZefOzcnZL8PL1Npn//oPdK9kSDBvr7LukQzPFym/OlAcLxgOQ46gxy
XZ0KXGDMQE8WPB9ooNFlaPkaEUvvDki+4qzq1ZXnBFtOG+sFtEHsUjqlZAS8elr6k1UDyYFqxRdh
Lr47XJi1cghtZaMjGtYKzqqqgbtyaCLk4QYhsrZVzi3feikNpCSh/qIfXzrQT1z4+VoI+iXEPQsH
roUqVFZu/Il24blho2vtop/Z5Peqkz1abrfXFRAYxbPmnnvmuz4kAk34F0Qat+WZnTM14QY4CPjf
LQUo3OiW0Qs1zhsUFeGYPCe1uoisuUBxam/iVBAGoEtooMv/vqSu1iBMP7xBOuNaym/z+jLoroNn
jczq6b0z5WGODI1r+bauNnYVDobEe4puKDkskuCmn4MqTM3YsZnR8Y4rOfCUGjNOv00zbwmJwer0
QKbcsSmZOsVgoJ1wx3yfMa3V/Cgjel9W8bWvQFDw0zY3f87E6Jz5RVL2IfKTsOwtTfUKxt4ofzpt
YtL5Hg9jtPBpLbUB6gzESwfvRocQ46d3UQK0WCs/qzlbQ3gydoCmLA/PacTuzLEDlPqiAjbKlGkH
40d2hSbZmbA0ltUGKDpChM/ibmZwk7vgyODIEfbQTlKExWCzlGiJp734w0T3KrhWtg/ORjiLfyN6
QjscuXVz0PEZZ90szRecWOQm81Vq9vZjH37k7lw9cXLjHRkZDcqrBK+1eoyk+d6qvUVWb9u5G2TO
xmhzE+2oiWNhQwzP1OBRh7osuz29OJOO4GgYo81dlVKUeAUmgn7X9xDd0Pl1W2q/cRUSWFAaoUuQ
BPUoYu7ztBV7g6vQwFIrHRDNOz2MyZk6MjBswaNXoS2iW6cIGFCr995e1dZVKjyeNjG5i49MDJ9w
ZMKvJaEFlUcuN3tG6XYhF9vTBubGMNpRVa/FGtUr0oHxeV1/QlQXWDOP28kxaBwKebjHACV9H0Pj
yCH8ikPzl//pOjdm/+P0ECbTtXRSD61XQ0Z6XMsJatkBuAHOk5t5rZYIcSb3puqfKXJ/LxNINpqG
2l62DBRrieTIwh/yZo2zSqpim8lQg4ivdMTNOKDJPX70UaN7O8o7iZCEoCWskgPYuTMYllZ6/6j6
8fr0+CeX8MjSaJ+nLlF7ETN8qdoCfkn7dThXxpozMdrpuhwB/ssYjJn5Cz9/t9/duSbQyV1i0ESL
cBVh8lhdJB6KxnQIcqdad6Z1G7b707M07LJfLiD4UVCPMqlhGqONrkKXlkQ2UWUebtJ9+OlckDF6
Rv93piVjat3pYaNnhp5DWq5H695meaqIoYfX0X+EprwIBOiqzOckfj49nsFHjsdzbGe06qYX0snj
YifOLz1vkbvbrtlm3iq3ltl/roou8Vz/Y0yj5beUGD4XH1tacUNuOikQRF5H1ur0iKZ2wLGVYRMe
+TqwP26DmBybrNu1kbbVzHqmrWTSU1DKJZqmU5O39GgT9K4d0oqKXuBleV8erCvYtaRNtlTspbek
+vua3gp79zwG3fZyemyTuctjy6NbtUJE28/g31hqd5q12MjKQtoaS1AFyQ8Ymuh5JuNWnHvv/rYe
ntoz1odN9+tm+WPcowuXSNslYMV69mhUC21z0OmVfwSAfiZvvE21PG1OHiLsX82ZIF0VEVGkcbCX
iXIUiQErCUpSv7kU7vb25oCQ+eJHTxPfXrt136uVeOEAs7iK7uZ6Kf4fc/2H+dEqV1qmCtEgtiod
8gtlFe7fvaVxVS40XP1CubU3xb4hK3jpHITN6ZFPhtRDmye5LQ0m6XE53AY+V+i8VylmRyukj1Fz
ryKPG2dT+OcwJfbpT1v7/JNGRy6H66ygTDPsrYWwSMF/AlLcld2iXDoH733G2ORWOhrhyO8oTW5I
zbCRESVXdvlPZScss5X6Q1n663bbzbwbprz2oIynUWdGyWOc+JJsSUYFk6V0zPA1lX6GPQSNubDQ
0UJGPlqtpCe3vj89xEk/ZNCmbpCtGW6L734oKU0loMbMs4humM6gQTadCbq+CO1+OSDmoE2CWhhP
yNEk6pYXd2r8tWLWoV/lz8VVs46Vpb71r611tgo/hVfvIlxY2/TTPbMeYAPcDS2669MjncQpwKHx
7+8YpuLI5SqJX3qOw3d0+a2XbgTgVXr6GjZPNb1PPT0rsA+qGySpv+z+14/2v52P5PqfIy3+8T/8
+UeSdrnnuOXoj/+49H7kCcLz5f8MP/bvf/b9h/5xSD/iv1yHbz8+ivG/+/Zj/PZ/WV+9lW/f/kDG
0Cu7m+oj724/iiosv0zwncO//P/9y798fP2W+y79+Ptf335GXrzywCt7P0rOxz//bv/z738FuE2O
RsG9/texlX/9i6u3iJ+Gnax0//J/uryA/e5j+qc/3ory738V1L8pEH8BHiJqFqHwGbCWzcfXX2l/
k0iZfqlgQghAHgKbcZKX7t//qml/ozb+5YPEQex02F3FYJS/Uv9m4ZXQ6IB6y1TZfX/93+/8tmp/
rOJf4iq6Try4LP7+1690/fE2HoQ+OJYyVkRQC+PAWxU7z4msxIM4ML5wgcY1fn/WoWnv9Wepr6+N
UqE7M0jOkxKNaeQmQTNfOHWxTSFuypybtm62Vv6qVtBa9o99Zc/ce8NJHX0f5GLokYFZQxF1/H2W
FRfwwrnc7W11VmSo0ad2dV7I1n+IJWUevtosRJafp8yXEPfRMRLTJIIgU3VR+qEvqqxXlXGpzbml
ccA3NjKKIBw1qqAv1NH+ikWgeFW2r9AkVrnJemUA/n+6bX53tDH/teDHC0zu/9cZJDI2DRI3qCOw
z747CN+TxMrwO3fZIMe3UGsaCdr0yeEtBkyhKB9bJbYXRi+SihByfaUF0NXamneXymq2lsWKR1ek
rWOfq75oc3nTBNltk1rt3lO8F7+xt7ULJ2rekeu3tGJjCP+XvS9blhTHsv2V+gGlMSMeL6PP7mce
XmRnBARCAjF//V0eVV0ZGdmdafV4r/VLWljGiYM7IGnvtddAl5BMiHwvnW5bLOwlIIYbQkwCzjzM
mkO3pHXUG+CH9U0J2UyzsYf8ZLU+j6qhaq6e7nY49j18AIOPxWAf1DKRZWZfSljjiHI+Uc/KxrW4
Rg3LQNzxbjkZgsX2COeyQFLA8shAlog99hbz0oyop8e+TeyOfcII8Rt2rEs8OXMeVRo8fKfhL6WT
xzpv7nqz3RIiYw4ItXa9yCZsI0eGEsd0Nt48sQh+T7ctXI1jNbOXVWHIkIP2x41eRnZw9Z0dAIQN
7Fl7S1IGObxhA75dCj6Gjt9fSCDyRI126hrzfZm7R3DdQwcPw7Lhs1lAyWebC4wsXRUzv0y7kt1x
VWauw2+LQG/Jws+lCrYeMPFJY2guyzysSiwLhC5UpQzC9cp8NdEV1+Zt4KmE9F3q8eniNAjsMpY3
2i+b0Z2/REXAWXM3PqMxSvQEDzgtmX/vN2vKYGdTk/UeZLy4lsV2zI1k1U22mg8aD8a35ozlZork
wLdpATRLGKC4q6VqJ4fNBEVFNOdTwkt7n09weFMClLkWVAzk79iVTBuL3DlL/ta5L7x1ksrp0h4x
ePDCTUEVifUEM1bTwe5SZX2xhtN1nDTwZBl8pCspqJmxaNaF4aTNz+0skb88nDtDptUKgvACxHVX
uuoRwqmLnprgBA4WeWttgchaeMIWw3sr9J7BrCw3kY3gQ4wDZ1A347n3wbvuwofpjVvyrLv8WbhD
F4kVTz7AYJ22J6cuYNxShwbac7vSTcx5817Y825QdgKX5x1ArK3lqW8T9MBWrKHl0bANGjT1LZTW
RTxIvYQIV4aNmqNCpy2etaD7shbgFweKhK1hb9vOSG1YbZo2SNEaEw5uwOEnmDfYu0NSdkldutnV
PdWBbattYFbp06TqbGQ1TTLxu/w4ttp6NPWEJ0gjdxUPErgtbDvFY+3gw3d4iAIvPCwxLh2Z0qUC
ulrmxt0SuE+9q5KGIOiSq8yem1cTvz1eCpFQa5XhutKN5apoFt7n6JD80BvsPBb+FAlSb1Xe7v2m
eZVcZ4MuvFSVLsl61sPetivD3NDRaNo7ulYdHrFe0xX8KNksGZ+K9WI08JmFzchNDS9TUU51OKzL
EYHUaHiu0XKkHR7lCrrSBFdsYcxZR0RiVQyLmzwPlX5Zmnpn2M1XhY/j4mUzpPmhGiOpWr2zvOns
sfE8sSYhRaHhAVzvFoQOx2uRFzAm8arQyGFQUBpeTPX6LmW/g10QojwH7UUe1j1kpmZpI9PQ9iIc
6ud68aPRNtZwqbpnBiYynE3MZ8EmzCs+RG+iS2mn2KLtrTXUHxWdFDyD2dNoEb5tRQM7ahNTjdfa
ti4Wzu8IMbNQc/NqH1T4jHAVn0Q9hbqeETs3nNZqzsxSIcUKA1ba3ruI59MBnHF766aAb+OI70Tq
IDLsMessNaMEbESI9KvdtL5WDTQqhPnPLTRIcmxPo/KSsXR3Y1DcTFV+gQ4J9txlIro1shf7LFv3
bi6LO5pj81c2A/GXwQcYwJxHtkgiTB1DPVO4bq2D18TKzu9YEGw8wd9Mw8pAP39EbF0kLA7jNtiP
hYE/x+DIuZE/Bnt/hoZshUws9+o32aPRIUstcSbRXeVNyDSVareiGg3NuUiq2sLblk/gUQb4Pshe
64oxhfIO7+zkILrAgC85GdO+mBXE4M6AiF4RyRGS8HlmyEcrHnWRH2rSbh3p31V1BS3jAH592wCk
st+cURgRiPEXLrvbTpS7cgYF2RLVCTVTixfeRFgzPVm5myx+n3BefSIBJ2q5EyPJ/GIwncEmcQuT
qtAh1kWq9g5y6myWawzbxEugzWy1Wqwckx0rbewHTDnXZYbnPPY8IWDlzqodmyhWZP3e52Uc1LCJ
QIkADzWI+gma7yDP94FT7kdKYqMKHgzmPxI9xg02U2Ma9nlxoXw4zRXugC0mOBYTlZYrvRvK+WWA
s9xAmkwFb3UgBSiKOGRwzSc5OzbyOcqzacCLmljlJ8yxvBA2rwXMhMD/VXnWLPbJd42tpGRI23bt
s74BBz0e1HwMLIOFVd1B5CVeGOuer5EiTbULSrYpcJIvvN3WeCEV++r6/MZi1blfZsxuDDdzbCx3
gVcK4bpfvSFAVaDqvgh4vNQwjaV6xgvwRlZ2V+iZhp0gmN36xtYmzT6v17PdfBPceK+jMQs8BE4j
0cTUdVbAIYCZBPtuZeDuVpaIHQxATHOUsAVvTiaF7zRZ9gTBZVblPrldrbGouQxx8OsQXylxzbHF
CyW2VlDejho++63VpB2MWHJk/MH5H+8OPsk8oXKzvWQw8juIUvyI07vV+naNlmP2hkCavPAjOn/W
wbJbh/Xe9eDb7IqIuuuZFCdeGO96/F6EOq/5aiRBWaB+IsCQ5Jpx6MvENB/nFcundKpzebXqr42i
xiaMZYEwF3DL1uOc/5iO65j6zT2hMhzR5lad9WkzyCTLGlE1fDO2H0Vnf0zMxwFoJo517sx7OXxS
MW9kVyU5SpR6oDe5iaq3N5dNjwGFGN14hmZ0Nv2wESSk9YpvDJskUkcE3gOVnX/1nfNhKewli++o
iGkzzUFEnuSHw3CAKxeDgjasUDLKYI5W+rQMj0bRPPoeYqtUpWCmyypcmoE/QZ0mrrT0w2vpFbT0
ac0hJ+qnQ+F2SyiNLvI5jHAQLVrACdtfYN4+uIkx455BKGyvCrctiMABOGAGArt9+zMv2IPGgQ0M
69bnXVwvwdl1edzYbxaBFsHlh3mwXgzup8aKfxrYW2iQrnKlTek42IqnOJB4ymBZR7o0EgN5952x
vNTjiO2rjuoKagDD2Q1aXJN82d4WPPaDalNjWjhCRzQY+n4c3TODGlGwBbmVrR3C2TGkk3NflR+W
aEPEUn0TDzRgYOkpgSq2cQh4wYa6EbBN9yaA9Kw8GysS6XscPEtwkbCUkPMM5UETwdY7nBDq8Ghr
5C2AX2MB3I+9oUGCXOWh+lXJ9ZGZ2JzgXxQS2jQbNFlYYvlr2dCkDZZX4XQ7H9fg3BvuEegTW4Nz
rNVwP9FgCc2ApfCcvelbQG3yJGn50OUzKtQrod3DyQTeRePuLNjXUxTeJPBTxxIMdJghqR0aabpu
puk85mov2ie3dnemX8AXfHDjlS7YidQj/rxklgk7+Mp66Ndu2SPgI2zqaVfgxyUY3THr/NRdx6wp
STQw61pzQUdWPq3m8tgXQ5AAGolNuJSDcFRy+KMCnVvRmeLQLdK6Xf85Gfhf1ONfqAd6w79DPQ5v
zRvyv/8H4AO/4F/Ahw3gA7bIQFEBpjoWSHb/Bj6c32BnC3dk5ERhWhTAs+xn4IPip8EuQKcKLOC/
QA/3N6TIA9DzYMcCUhGCT/8D0APeyX/oidEwUojdMciE9gQS2CD4BbyTS8eLya4hUQqcm7WAR4sv
Vljd21A5VdaI80YMRzHlz/lAU7PUXegMwNtRVTXxpJBu5Q3VGNYC9inDOsqsDsZhP69t3JfmnVPK
CFOlJ3js79ux/W6RGw03JuNpVECyGwto5NBfql5ppLjIiOfG2Z5NlNl0jIq+vnMJpDcuWw4YCA5X
slQRly15tYVyYkJAZOqm8qFaEjCXaj+Zq9Qvk9rNz9rmO79ttvO1VaeEetEgnBvajFs525+yJbG0
0cBYUUNWiPKRTLNgaVsuxvY9CLa5TFg13Yjcfc6p8TyNTsjb4qXxa+ywZZ317vg02HUfoqg9N0rf
BzR/7yzjyNrute/QkC4oU+QEwaiw2pAgs0DN/ZFOV2s9c2eO85vdwdumHxCDM8IjgE22iSqZFqFR
myLsquVVu/ypUkMqjCLA4dTnYX7dImfLv5lytINlUbcZacE6bermWUz1fgnYQ6vMHZrILbjQu1Le
O56nM0viSKpwsKKeyOx6EPBoNbYEyX8LSJJh50aO3YAubY0kzg3n2R2rIm71HHG53lgqOKxu/Qqn
wF1fuyht6VXGgVq18WC8wTDZCryuQZuDjXOZYVYAJm9FOjvq+srZ9cIqXzxPXRyJrViVBeg/4tXo
WKRGRdN+5nM0FTQxOLgtsNJEMcHJaRTDxS7ZvjedrT1cVa4NUIV2vdVk+QAOuG/l10SmDf7XY+sv
SW308TQMkVfLY9/Pie18snEMK54fWq0itfRbsHgeJ+RCmHmzHQrkZJT1V44kR1gSosJcB+Obr4u+
6JxAyIgytfKg9HM7at6uSPWrJmhqpwewfOBt3QdrAjHCYQCuwtbq1DEYC6F9vhQGfbKsmh7gcMRP
PySCRb1slwkNcDWh6Bgck4RjAXn+XJFgR3OOMSdcDwTefdaUGDkQI4IbHU0pbSCi4Btj7ZORPfbC
7SBaQaygWXm34OQMadfUDwp6+O2qxiBpFmUki/FdMee4NAIno1QKAyuJwCkk1uKIDYJoYuTasaOw
RMXQMvo6KZ3O83RaLBLVCHQPmcOBzld+hOIVzAIIuDJHoQvrbDNIcxlccp8UeF2QZFAW0ozgIRtW
LZAy297rqj+jTrzzJ4BmTdBlmBGGbEBhV3dotlt/3bYjdgmfkB1t8YdGbQmW4MjHQ2ui9is9q/ng
fS8fm7buNpWH9kwj/sI1D7nXo7wK0g75MXssCHuDIBMjJutkZgppR7yAKyL4hJelL2hYNvwyci8N
Oi8jC+IKOPuYLWTeaDoDzcStdVcvHq0Gmxufol4BB7DhmBaVoI0FfbGbJnYsSv+LNP1Lz75Lu9ki
ggyyZGNTsG4HjywaYoN4N7X/EizdC4Fm2RYLuofFgqWdv9w0kmMZw0QkdF39DdJjsfU6uIiMjXQQ
4T1+wSr4JuAQFVqrn3EXhiPw6ok4W2x4GeuD7wsEWxPEt+C510NWOt673XbbakCf4Q8XojsWrxWW
EJKqnFA7XjQ2uKeoJfaBRoFqFIljWruilVHlyy+rB5Qb0M3gu3e2mx9Ntm6oXW/M3tr7k3WyCnMJ
SwyQV+Wm7twm3OlepKoyYVgYsdb1Rpi9HamSOCCYQB0wGK8WAxGlcmO257w8kWAuQ9kq1LxWIdAT
yk86oCruC//QjfIGqeFuDZR1Ro+hzDnsAPiZs39CDNqn00HWW7NTSZpqj5D73VQ2N60b7NnCT44o
rdiVpI0Liz2wvEWgbWCErEMngSCzjQyQlcP8F8FrWI6tqQ03WoQQpD2w5KmmCCB60RMc2ZwOZAkk
rqgANtEfYLScuFliL8BUrGhj7mA7J2K5BfMKXoF8jOjabUraLjCGpPNWLnpOJ/N6G5n1TiV5FYXz
btXIWRPFNMHUDALYusFxM3XlANiQhbont6DWhYabq6TqnQ+l+q1fymNbNWRvKBsvJOc5oKB6jTrm
O7C6yZNS0ifTmV5qZgbHunTga2YfjP4jYJ5IR2TAxENnHMCVOGPcdypkcUIQdR2bgI5iCwEsECEA
hx1b38+EIg+wcAf+IoDfmI3YMQVnkFycl9YkqB+7FBLjS1OBYJzXBz+nCQ3ydASCVpegRIwEiWzw
Z0aFW9wNNYpZr+wT4PR3pZCxD9kznB1j/yr37ksNO0NrDW1MgMIJzjWzP7+0InBisNkio5jCpfFb
oDIUngeyveOsxw9XKJ89yTK3YJhN8hLRBLqFQhHatUZla9/cK4FeoVr0EI9Gd4SiQKI7HW/rWpKt
MPxbTQ2ARGT0Q1j5vI5N/2xrH6A0ydFrzN3LWMPuZyhWbzOZzZnoAj0IyaukUvYFxQEuNFob5k47
UOxfOHp0WvlmYvkVmn/pnCuqN0Pp7bgUkHMzuPzIIPNn10xLOOT67pj1i38i3LnRrN0Hw5S41Zjg
e5fYbZEGO82bsdGbLhjuxGrt1VgecixY+EJjB9I+3O+YX2BHYSJIptxIc9c8DYrBzaKtUEmo1Ku8
98DGebT4OpWdeaCNp2Fd15lpQHDTqXAeeJ7f09pAZBGmq4v9aQxOG8Hp6exzfZhV9b/zzn75fd7p
eX9V+T9hYPmPeGje37peIsbjvx16Xn/F70NPcKp/BPSAPwFCH/7qX0NP5zfPDRAzAR6hSQGpoGH4
r5mn95sBrqcFx1gXroE/1/7I+oEW/yooQClv2P9J7f9PXc/vE8Vr7Y/rW/71PxRSmeuk9+eBea8Z
ryAtwBjMKPfV1V9rSbq+3hrunpQv19Ip93QyWXkq1PfknEawv9TyWQB3V1AJlAVEit3jOl5af1/a
8HJQ00avI1oJEosyWgxjEwwADiFF2GKX2lKEb+Xzg4O1tAwYoLA58fIBNdMOOCOECg8tr/c127gD
ANpLM0/7QbvggHXRbExPEAyj8rzOUNpwMq33Dg563XRYKEPJLmNWJVNw6te9wtaR2woB7iZyJEyY
0t0SJGr7ix0ZCzACq343uDqbnZOZdL5MnU68TkZmVb93yPcQHLCjGaBSNxK1CGQ7Opd1uLjE+xZ4
L/rJt1BZ8AvhN4W490AcsfIvq02Aql9mI8CsD6ErAMIwtoia5d314G9Bt4ZzIsaHW94b1our0BCd
Bh93odxcGbfUyFS3pm3wKNU3H0VIVDIqIOHAAFBVIekybNvL4B8gbIBvWXkyTYXoMwcMoC5BRX/p
MCIxvEO3MsirwdH8xvQhCtZDARcORyDEjF+m8YzBpxSZAkqAgWNxcMsHbR0J2WvMucCXoMZxILfI
2QvHKTVJynAjnGZf5k/aMvGwYpdVUGl/kBoVM2yZMfc602XHIRFcK574/o1rYlxynuS+sBO2bM2p
fliMMxmKhHgqrQt9zxHu6dAWzdvbjBSFdOyRUOHzTDnrBoW44Z+oDnvYgs/iZWjT2sUOFzwbzSm3
X/Tydh0HwW/br+9pfzDg8mq1mCcBRy3wUZHo7HUfq4CFqH8YzSXG1owpKPJ7FtDvxse8sdCxvuYu
LDxQkdagi3klAGUP/RAmiEXUmzccwCy1v6upjUzzwRtu2XyUV/uHiSS2Vz8Nit6YiGPr9YezPFrc
jpHBaUxw4LAzk3x1otv33avnW5uxRyBdh3IzAGuMP7bOvGmFhZk6ulXVREg/SEZZp23uK+Cj+Ul6
ZIPE0VSjVN95DUNIXDA9M5FfSvaJEUks/WnfNf4jn9SuHZyzi+ygYsBiccStE+hPV2I8zVyA/8I+
Vmv5IFiJ4pZi8AMwKoJTSK3hUVsUeCVwPo+YGLo82DoexjorCuODMeU0HtoNr4pdA3k1g+lG4Rhb
swlQNi3sosku97ZtpV/dETiUuFsN9IEG3Ob6tjnPKt/kK2pEB3PC2kRdqHXG6+VxtViK34X4E3jt
zLFXGNlqW6mBJpQNbzxfdmC8X8SKFg8Io4dGXyxzhonfCREtc0hnDMJNWSaFE2KOVI3KCcd6Aemw
hwt/m2iJ45J61bZ126gGeQCOTXuYRT6WvrrJr0M7reOGDDBVspx9QLtdbw13wXysMOKly7EeME1c
TEyctbtTlZP11bOo3rxVI6ZSrFdkQq9oEvRmLG0/QhN7Ghx006bXH327vTSr+70iuNRTat6vRvDl
MICQxONtFlSA9yaEW4DPDXi0Ik4KPAHxPlaBDFwCu0HVAxNmdAMKyfsymuDxGZj2l8O8RNDYNbFG
F4J1/sE6K/xxbP1H+N3/k3wkH7Su/xmZ+3E+H2RflG/Nn9lI13/7OygHvzdQjUzI8sBJcn8H5ezf
KEhIOJtBtYFzJXj4fziZDcS+4N94AcQj1wTW34G5H3mVvgeLfMTj4Dz/D4A5/xe7iuvhDNEygENY
3qD2BKvtj4fzXCxynQqfoCvAWAEuFdiUB0SgZqN88QtIZQI5gZ1i7rX0hogIZ2/miKwci9vSW3Y5
0scqIEtQRCTumCIkMTRkndUeTUGvSOoGKbseYADdqS2gC6CN6BnWrdBqq4mLVgjJm6CoREOO4WwB
MMdTiPzBSTvDsgjdn5PoRQHArzcEXpfAYyq4oRW0hXcuiH+kiaYeWao4HJk0Hyp2YAEicoosX+ot
KQPMQbE19xbMkCaU1NsGe5l0T1DPbqs2SLrlk+KQMLvUoHvNoKxZ9hxkha6LHes5WKyst2PSAsjo
u7gCKmbMLzPMLI0gkdPbahZYywpxtR1mqdtpMjLksoUFpuSFFXVwja34ZehOo12EZOY4DTHyhhV7
6wE/JPd69KPW0/sRDd0kMEMAgITstFkXKVuwteEEKCc7nnuUTJM9pDUmsEOAuoK737YT7HLEozYI
4H7tzERb90VzLwMwnFASBWw3YtyhKgRfolEAHUD86J/qZPXYnffliODGa5xIgyxhqk3enqZ8QmDm
eXbBAHlD4DSfvu3lY1jW2Gd75W2DIVHDpnWj0tqsPru06xpbNjgwhgUsZNSAivoJh6/zpFDdDe54
48LfE16KX1XgYE8D5ubiZkFEUNXkpIt2A+jxWLUfzYg91UIeIZ6PlmJHOg2m0BIXgsKhC0GxI1gw
+O7mEtl8OHANsJgtoKJY2wHJ0ay7Bbfhwl05Raulkc9SAgYsS45AbNhterP5kPMZhjp9eytGAAcu
cnFmjB9bw009bWe5xD48r9ECv/VosuVBQ8sDgwJkJbqIT1Hfyuo39YzIi3VCxXUXYJ9u9Hyq0MXp
0nsVE5w9Mfao9Blzk2iiwCML0EpMMH3Fh+uXsfCfkCMVsY4lJjrx1emSoUqkfRM4GZJDbM1T7iNk
10dSnxWEi853Hrb+mt9aqjqqtn4A1/YTdNHMBeBgNTDDxtSLYyWqS15w2NOGax07A48CzFinPfI8
but1RdR4kRJxoiAiDCBDzcjzCE33aJmfgX8TgHlhYi0wp8yQK0VqVHGGcWj8/F7COLxgwzvayLTz
4Qo253We1fxpVakLKN4xYzUK8D3eWqRntHX9LrzhprCXmBkCrAvxZFsgYJEGihdngxQEuOBIRCHg
PBQjIoJvhZRb1iGLfX4u1s1s3w9uk83cWuJuxn1ny50DtU+MmK1bVVcHy2k2BJhaXYijWZSvo1uh
liUwxBA3i/HRAkh35ckNwIpAHrOEsc+IiOJCi6Shw7aCxe6KCb07mckVfsvt2IQdXxHsXePF15iM
atx3rY6gH8ESEO5AoOItWEcaCtLS/WoHDF8L88Ty/GQBcKzVJ2ApuDAImuLMjkFS2TkOxoCgIVto
mCu4VSLd/iiXTw6/3nYaD838VhtqA3k2Bm4RGo1N74ptS9rUJscFfYa7gObXy51G8zD6bSI1xgYg
aingX0a38yqewtAOg3cbkfEIZenuhO2lYzWd1rLAruKGc6m31Yr5Y1895XoFtj3ErAUY3XwvwS21
YMXrwq9x+ViGe3jbhF7AkSWzhU/vEdKRxKIH0bLINo61vCsg7mfl+qymy+p8uGDV1JSiCMPWArwD
nCa45wFfXJq04WtWjJh2lkDU4cTXCIAcPPFUGyv6Qs1H8B23ZfNC2q8KNpHVk2nfiSmj3jucYBjK
L00+nB4vH14sY7uYE3arfd9/u5gcsPrVVGlj3Vj8bOL+UO8wOy+D+dbbNzgt05psaL8by6y+YqpO
3HVl4ogoZ1+LeXGcORZkAxfBUMjtADIH31TgMLU0K71jjX5I2piKmCCF1gd3eJA+lEDDh20bWFQo
+r9cmcKRealvtPeOMQEzvf2sTi3rzpW3pr38Zv2xWCKKiN8gRV0tyJ64+zmI+PhG3bNrpDMSLxYC
ZoiMfNluyFx+gJL1ZuO1sbo2FpzHFsyEKvW62jYqSTXgfIGgE+3SYOE1ugZMuTC8RWVd627vmEHk
oveYaX7q5InzgYOy0kHzUvcD8Lf7VUIX0uwYN46GB5oOwedE04CRf+w6p84EM6BLDBiEQrUYSgpC
BLhbIGzitfleQQC0l5e89GPe0I916PYgH2r+6TkvY09uhorwWw/8ZGUu34FaZFj7B0KGWFvrDr7P
m5IxGAqg7/CDPQhN6SB3fFzlfskRvVyxASFBAWYn40b473rascZ5IDipsWON+iRzALU8afPMxjzA
KUw4ZwwljyuH3sO8JUShvLT05FQu/An7FHruTqM8qK6hUk/gOwHPS03YFbC22TljqFGjqCViGObD
SgmWr2GNY7p37sClYXkUKJTMyGazejfu7d0ozY2kH1Z3rOhjK58pZUjiPds5orGHfIcKP/Gd9TRC
U5UDU5XyQ+EpMOnnydQ9+wrcBxyh46FyMM5rU2GbcWklS/4+eureBAWPFbcGFNuADXn7wa0tNR8W
2B6g73YRDdlgJtbO/EygVOhIB+8OyXZiUG+BALtTOC7659wYQ99sP+brdGfm3WfXUCe0puLk4kVq
1IDGofZZOqzTMzgPDSaqd9LmB9tgdyOvwxZ2sh6iOoY5zW196RB4qWvghwEmSv16rsFDw4zJkwqf
5CvHxhpQuDXtyurBdu66oHoe6XohbLeS+g6cx7joFTbGg1TN69Qe10a+dQ0ibjSlIjauE60Ooy0f
7D0Qj46W1yAc0cZ2k/cbjuPPMOc1IUjMCSka5w5sAkiz/8m//o86jv8vdRI+QG14DP1VW3J6+8eG
JJgpgjLQ/OP/NP/YvnU/tyf//hX/6k7c3+BOg+4iwIsKZ0gQAf4NG1LAhgacnxCxc005Q4vwe3cS
/GZehYABRBTGD3ed37sT77erAwl0DZj3e7CJ+49oA3/OrIUcDL0JslRhGGw4P6SJP2kE2tHTZFgw
vnZDegPvFPTtWcrj8hSymIRltiTrSRy6MJrCF5ZiKBFNaR9N8Z3Lw4efbuR/Q+u3gKD+QRdxlab9
/Fl+aZTAvR9bZuCzVEVUO4mx0+H6lLfA/aI5vs0z/zik9i5C+FHmx5hsZXHnhnaUp3+j0P9hXvI7
nArnjF8+CB7Mz3AqsBLfX643JQjbJFxDP9yyuN5iqmZn8vkBRvthEPsHMCxC+f7XN+HPKsE/Xtu6
Sh9+eiCFx9aVMFzbuyFhsU2rpHXgk40hQ/wmzi8Rz6w42P7NRf/mzv9QTv50UZrbrtvDox1vgTg5
kb0X2Qc84JMm6RO2x+QkYtFfX/JXDcwvt/hX/xhzzKnJHHxNP9gB92Pjvig2f32Jv/tSvxBiGuma
1YAk24jCaZcmJlz1a8A+y+1fX+bPvk2/PDGs8D88sQLlrd3jq3Avf1+L7RoUW1IAO0YH66lYFfpt
nKwwR4oZhp1tdC3EEOd+UwHW/uuPYl2/0l+8uNeJw88fpQVDuqPXu1of6niO3RC69SNaAZAtw01k
H/PY2UQfMAJ/AFT+d6vm+j1/vbjrIDUelj3YTH6VNTHPUvAixMUNFQUHnnWpTvp4C5npYQssGHjs
fX4QzzpWGB7cb9o9TZa/uQF/Vg46yFpEsXYN5wPm8yPM5KcXWVoSwirl6EiZXxVMrQVomxjnYxC6
sIhfdSteAmydBX9jh4Tomj9/exDALNuwgfdcCVh/vPXY3aEoYbaG9+8+92E3KSKfbqppW1ZHEpyF
PHTwyrCzzn8EkDxaJazhE9v4aqt3z7z35mvu100O0bUGMxR5Ftw7ei3brIhJn4K7dUoN8iwkcBM0
B4OCC2/wMoOh839JO5PluJWdWz8RI9g302K1UqmXJdkThi1Z7PueT38/Os7drqJ4irHPP/LAEUJl
MoFEAgtrVdWdC8616fYKKKpUpW1TbCGljuSj1QebwvxhDsKmpJyba1uUVUP6vvVBy69SIdnk7SER
dl550JNhVcWHVNrp8I4ZTz5CK8odoEx0vhw7TT4C7aojzdMFZg+StZrem9XdUKwBk6Ds4bT7Lrlz
nT14mJ7GepW8MBnC49Az9knxmmYPoHxtJblW44eI+QMpXKvmzsifom5b6yj6Nccsu6qLh6o/psE3
z3i1GD4ZjmFxLTBGkIcH6ilpuNOtH034DA46kJ+1Zo+kjNHvQuUuoVYett7K6t5LFW+/o8OaOwpd
7lWivSrOWxL6dhBZK2a+Qv3GM6lPv8TKo5D+VPqSag7lN29d6oDR/d5WcxWs5sYVf3m1ioLPW5be
xqSQCJ4kobAVm2DPI6NoNWBV35x8HzvbofpkeKEejmChG+daF55FsoeRiTk7NmirVMm1qaGARvuh
Ab+wCeLiEGvpsXL7ncbchcLLLDV3ZviWG/p2MNextaR9NBelOJ8aF6ykM6M5veibrm8jYyxMZxSK
HP3WqK7o9YjmWo7JOZVHyb3JY2o+u7xfy+5tsER/9SXgw+QFLRVZELAncpqJfwzGUNRGCUy95BD3
QEl4VqvuAsvFH7mqsxg0WqEVSwRgmsGarlIGspKreQGMw1+NqIxNDoqZqtXxylgXu/w6LRYcf2ZZ
OhRoSB7pEJszZHnu9mbppDnjP8yYJqRJrnSU0RNWzGR9ObJPisikJAS0UzuTS6apRgHzEDvgC+N+
BVjtfpVeUSzQP6KV8VAfqx2u4m6X5By+BPWJ3cmNArxToFCMXbP8VZhP4hLL2+z+meBfUW0Ridgj
Z8NJwA4dI1apqjDfBAI8ELPrIb1XDW1h4nYcQp0cC8gjSXB1cjsYAidWjBotdsnkrd/3ey/+0dPx
TWwBOQ5AJJc/1NfccdywE1Py+YLSQo70pMVUxcRcxHMtTiK7bvVHs2fQt84sWygqBtsRAEDFSc4o
mQr5TzqPezcLmJnVVgn1VGPI7yy9PgQJ1Ze2eDK1EcDL0NHSz/2SMUx+7uT84kV5ZGiA5+rgyvwh
vI11wJ33lO13dBh3rb+Kt2WxDq6kq3qtNWvSwZV9FdiXN232EJzs2eRwF52iJhS9WqoHhyx4FX7r
fbiw0C/JIOsEoU07ghDEQZicgDQwyiwZCAyO9iaQzMe72t9Sorm8kK9RdmJm8vUVNTODKMVMlkIQ
njCXt2IC/iZ2PxjW2PqywnxZXq2V1H/zVLC1Wte8iI3GxISZ3jpRub38e+Y2lnciM7eMSqPyNxnO
LlrkbPQkJ2r432p3WzPxl+abyzbGwD31rVMbk1ebY6VN5fjYKON2W4Zr07m3ukckasM0QJqcAeP0
22WL5vixLpmc3iViI2hmh4+JDNelQfYdYp32uhzk29r09o0i74vWvc5zhm542743FrANcA6V41Z2
kYeMhifiL5n5RrNs1y51Ml2WblJTOViufh1U3oYZpSew1NxV8Z7uHXX07AiGaKx2f1hVv5UsslrA
fj4VQjeQvsO5+5HU1rUaMh0M+NvwfVI65E06H2G+sjnGmXjTMXrtDQPi3wAXU+GpclN0ThV9lXvx
PqED5NYWiJ0PSfUYWwT2UtBBNt3iOTGKe5Maoid7L52WrrK4uVX4675QfPY07gOgsiblpLj9lcDT
7/f1tqoVGF70bQBkw0cEQ67DdcXUt2+gHB1pW0FNVoOe3Jrx0oXx54o9/zg6CiOjmCQMDDRmJw/Y
Nq7FxBP9BqWvb8M74Nm3elNSTSj2KpNTK+G3eojfqJtZD9HL5XMxc/ufm544OTiS2okTTHeHjiTj
w7jJfiLD8PLNeAZZv3Dzf71TMDYWdiQVkZkvHASJ2Te94Jh0tTIYJEQdwCC15huRnlDyuLCwKd+B
pp3Z+lPFObklJTWrAk4HiCBNfI4ixuTMgQnLwmnvu4ac3NG3XYFvq8Bc/n3kPLc92VQkpURTULHt
iv2uoeWbt68xh69Z2M+vmca5nUnoHAIl0B2d/ay0g+Q0tkIAvbyNSxYmd11qOFVXK6OF+Lvl7uRq
6f29ZGByjwHo6bRGHrcqf08p0BbNAjH111vsfI/GeH9yDmi+BqkejOfAsexC/qZADZwO2zZZuMe+
3hvndsbfcWInSNwCaDZ2YADI8g0l6TWQgP/j55hcTlrpgptyMYLS0X2UxkfRebj8wZeWMbmaSoc+
JrKXtZ0WDWh6KJuTEnTAgpWvF+D5Zk1uI6DPWaZ2DkVKOsAeWOrgzoOqQb8SPJW5ymszXSLd/1Jr
OA8H6iTEdsrQZH407pzpMlz+lPe3ArQRwXUUHIz/sCKdkSKdsq3MB/S/gW5a16l80wh7HWtUN3g/
HyMuOQN+yn6Q12oZHQeHVkTeIQMKyLHVN6UEPYQA5MBLaQuLO6d9YoTmx7/9tGM+909mY062oKgU
nu1jZgM81VB3nfS8rLc0xoPzm0zWVQWpRBHKRN6tkwPaR6Hb+S7Ih2wtvWt30jraemv9Q36Gj9vO
7+pfl5c0c32d2/tyXMMGznnsGVQLr8J8xSCB7e/K9Z8aFsMgyuqyxdnHyukKJ0e3UV0tb3wsmj+A
2ee70NzUOwFV5I2xYY6kvFNsY9fvg12+/0T1/AeAxetgIaZ9ddJx1bRddFoQOsRj57Gm0IzUzchd
kI5od/QwW8b5ISNYWOrXujqZOVRLMCHxAtT+DGKehrQsRi44khMe6rbyXu+o3G+EY35lPP527o1N
8eLeD7fFrcu0yUKY+y+WR9Ez4OGKNhVs6pF/tXSFJy7t5xv1Sv8BFWxVbrp1bld7ZJJuuk+muyDY
Adq0+LT6KgnxZ91/rU9CedW1UhTFWEedZt0dDHH1+rPfKjvelhuLPGJptbNOQxX4/6928jmZh6iU
vsOeflMdA1TxdsCin/I3bdfsRA6PtVTy+ZobjR/2r8GJ16QtaOYgwiAFTtkeVoDIpFVl2sIusRmY
u+wxs4dVhZBqLHNT6J04jKe7VaHIEWfI3Uk6VADe41AtPYdnIu64pH+sTINbBMKt7RgEshneb9e1
uh226U7+7qACfaM/JY/ywT1KV2AClwLC1wQGw4jgGHjkKHIwftyTe18pfWUwSwwP7qPrvzhLb8XZ
7Tv5+5MECSASj5OxDuPJOuAviM8EQG1LR3DJyvj/J6sIqjrV4ARrbfABEkQlpKyrwtwm++glPSBc
JK7ie8o/C/nr19yMvQMtihwJNUhoac+tSlovwvVB4prrNYif3KYMuSqNm7L5+LdnkHzj7wNrHDc5
XZ4Ve1avxbxy4qy8rnTt2tc8202H/WUzX9dzZkaa3LCZ4JsJ9C2NXSj9Z9Plzx3a5bUEsQXilZdN
zQSpc1uTvWsc0wJ5iK36CuDCzn0JnpOjtJYPyg/1qZRX2b++c87tyedbOEAsmIajvWxg9lW7aqt8
1SxkKDPX+bmRiTPFUm/QQ8YInQeIbGT6uSJgTOBB6PKsxFW7X3qSzlSJz01O/CvLpRCICCbjT+PI
BN0dEBQmhK0VStKmLa/3+f5Fe3DXlz/fGNLP86RzqxN/E5TSzdPxxR+50VpkOHBIbE3bJpYN08D/
zdTkNhN8uRYcH1OeCk7Up1ADY8xTjyply2D9ZVt/TvildU2usqGtHCVNMda9ZWtiCfM84h3zzCkf
LwsWNnEm6J/v4uQeywTgst3o1vIDAxHN2y/r1r8CECowOXOXvoUH8TZcIyPXbI37ywtd8vRJQFED
zXLrGssVXckWpiuK0yHz3/9aon3ybJl4XQJ7GBPFPCSkxnppkmHNdPDCUr6GfjZRR/mKFiyX9DRl
TwQat7Jq1IzxZqumCVYeUttLOvCjF305FydGJl8KdL7uhhV1hIgGbEHEL+oFsaGvEpDMEzNUKIm6
IqqyNm1YWDSxXClvYZVAIvwpLVfQeN0Mu/Qo3/u0FA4yqWL9S/r3u4dZS5UYWdSo3U0cGdXJynJl
EBOO4I5vS2i1otUgvF8+bjPh4szKxIfLvgSFp2Klyt8icx8EAL3fw+x7Li+VruZC8JmpiQdXQxca
sKtVdi7ejYOI7vcCGFH37qsfRQPJwZUx3GhQnSy9TkePmZyQM7uTE5K2ldZrwrhE9XdjHmUAtzqa
VCQ8JnOQhreXm4VNnfHhM4sTHy4CK4v8kpUK5ZUvv0nKna9/65PD5U83c/JRFwLbAcpBQy9xYqWK
zT7MRKww9b0yTWQay9fLFmYc+NTCtNKpVIXn9h0WrNJbi/LrCPKWFm7/cfenX8cig8KtNAB/U+WP
Okn5jx4bnfhSpd1eGBHeybED0g4cQFnCIX1V08WZT+xNyzW5p0FVPMLJFBgY6Ev/zt+VtfZUfgPb
1sGe6dr1954em3hrbhHuu7L+B7c+tT/JrvzERbKpG1FB5ZsqP/nao1MtmJjz6RHECMWRSAQ2JrlO
FAqQhyslJrxoLciDDcQBEQHQJkMQbtD9XkquxNlv+NfgeFJPcvym15IQ4ggMuiM94BbgTVbItivY
DgjfZM+EZijvL5/Nr/zofz7kX6OT+ChTp+g9BbcWGIcGpr8yb9y9ugFDcScfUBffvAPi3w67K/PO
e+QpH6wie0lGYM7RT3d6Ej31rDOMKGLheuHbcnkXBQwMU6qxni8vdtbVT77oJHQqSaa1skmr2pJz
u8njuwRFj8smlg7NJEqasRnLYsFSCu9RL+/SHsmycqXCVmd8v2xp3uP/frhJ3AJYIVdNO1qqkw1M
pWkeb3WeZ6lx5cbMMH9cNvcHZ/clwjBVpxNlYMKYlkxNmsCGKHJ9hy/qLt9I7w7zGCv4GO/CT0ta
j5VEf+fs9XqFtGP14mz9g/lefXov5nZJFG6mxkf0Ofktk6wrhWBHtbyOlHIbMaf3Eu/jXbg3D43N
LNIzzf3E7tcZ5zR8cewb107syL68HbNH6eQXTIJDIqWW7Avshlj+ytQ3Vdtd/vtzqfPZEscfcBIM
zLJuha5gieqO8aN9+3iXMn+7Em7yd/dpsI11eQ+HUrmKf102PHuATxY2iQdl54RuXWLXG4pXEcJ5
NbPWsAyIRfIYwyVz2drs1QhnPIJS8oiVmXhk3jKvZ43gTohp1r7xkobiyjJfLhuZX9JfIxOflEwh
S8LRiFwqKzE+QtYrST+NFKLvz8uW5h79fLW/pqZO6UJGJ2uYSoeN9ijt0aRaqdfmU4Uki509Joyo
vF42ORs7/1qcKj16vWAGf3YwdWHzYTZN/FlEeOHCh5pNOy1kY+H8o0bIlPH5eSzoklZmT+wM2591
s1WGezXbSh4kC1tT2mrsrFZ9H2IoBdaXFziDP8HZTyxPnL1SKdJAMI2rqduXer2vr7x+W7w9Ci9m
sfHLTfay5NzjV5qEOgQ6x3KlZioo60yc2zELtbByLKYiUzPdGhUABrO2gr9WYl6uou3pq8uLnDmi
WERaAlA6/ClTKE+DglmXedzCeijtXdj5w2GNUIWdKwxOHi7b+sOc8mV5yDKNehWipemTQyqoA7Tj
YsaGDj9So2ciul0bAaInsnjVtwxaJv0hS4s73/NIJ7MD3IwrWU3DdS1HsFd9hG0PZVp+6OrhJuic
e0VJb0is7T5S90Zs7mKLMqXqXXtO/ES5YRWFDLkpzUaX/IeycQ7UBPZDzkYK8Q8/S9eqwrnVwqe6
rRZ6vjNRGtT2Pys1xozrJIhavTSEg8qH9LXubrDMhzxZ6vjORLAzExO/CHLJBTCBX8SKyKQwBFGw
FQ/QrFz+aDO3/ZmZiRPIShBnLugZO5e3YbtWsrWQuQfm5ZBxy0Rh4YjMlYkwR+cKnWiK9lMxoFgK
kzBX8somNd54CPZC9WbBFuivB/l7jjpBfpsbz5eXOLuTqOLqCmhGSgSTnRy6ToXpGZsirGCpBNAf
bXdhf9nIH/Dll8NPJ0BB2pv25xQ+JhmOpsIsRNrUCIwDlvV2SK1vQ6Ctc1h/rsV9dcw7ADAhAU2K
IOMrD26cbuKQ2Rg9LaAB/kzCGnFgYZziI/vQZHrHmlxe9bV6rZTdjuaf3Wnqq+RHFdwG2n2fMYqs
B9lI43zPuPSqypkGziyYgqrKteHpIEEMVm7gravO36q9ftD7Zp3CXRMKKFHAXi9SNIbvMu3WvtJd
yc6xSD9bR2OoK9lEUJBG1UtovHV9ea1AuNiH4it9j3UlfcglvES+f2/15SovuCEU5dCl1mZwqYKA
5BMMlHuVYK2b97oUrtoy/eUP9T7zZDhAmM8FLGaC9yraG+i77XicSQzHCfgCqsQnzRkOVfra1Ix4
I3vgG9a9EIETrzaXP9rscZTEsTtlGroJGe25H3eqoJhD43P6peYK0ZNDXhsrne2t4Y7rIM4rUQeG
2K/u3y9bnrld0Un8a3jidoPShjEC1PgB44pFu9W7AoY2pi4WGi1flbg1SHPp/euyakpAsCZXjqhV
RRSJKpGqQa/HYcSdfpzJ9KW5UttNB+FFhP5gq+1hX/a0m0S8puvZa4w+37bam94+DKNytgmDZ7LT
gk2QNptuZDa4DoHSwIcHW0GurrL2EHcuUxvwKZrdpik1u0oEu+xeGi/bVNVPud6FnmG7Bk/48Lov
7lAL2nbwX8CcD4xXaRcC9Ny9h9g2CoEq/MPKtPjiVBCACbJW2Yl8jF2Aj9bNKC4qbnKtWMgj5sLL
ialpFUY0BuYcVUyFwgsF/XWrPSalshReZjKHUyOTg1qVYtW7BkZ85kygDuvigSEXfVVJbwQQ5tIF
RlQuH9GFLVQmRzRUu6bQ4CC1e1Rk4jLemvK75O5Lx9p2lrx0McxZ40ZQDElRjfGknnti7spdZsEM
ZA9quOutj07Vr+EmgybBHrUzcq+1BcWgnCt99HLAAEp1Y2nQc/SQeQW8BLv7XvcWLg55dI4vMV3j
WYo2FOzof7Lyk2teVQWIQMOUm2NXHeKds3v+zQiOtY2uRx4LcJrGJrp13+Pr8NPdlnv31Vt49c+d
LWS5/vkBYx5y8gOGSK+91kiohun70Nqo+kGtFiLEXCRixERG5nScu/1DlX1iIi7hD9Zz1qhEP+ri
U9b3KvP+Zv0f6qX/Co1asjMJRPDq6Y6GJLpdNr/E9uCkNw1jbrm0lGPP2mG+RNJYEuM740E7Wc9A
8UI1JOwkNGjc6L6Kfxua7cbby94x5rJfjoZB8R8bKtRmU4cUpTR1Ir7MkH+X5PQqpnSXSxCt4TB1
YK2y/MO3luBls8fhxOjEJWl+VP4gR2M2r0Peuyk91AzU3eWVzW6gCYkxs9Y6uOSJJ0Kk1jqiFVC4
M3Z+vJfykSRDG94uW5l70RqjpBu3IIxPX/onPa8VqEUxU/u/vaK3i1Ky/TDawypycNRir1jik6o/
SogiDC4guVy6KnRtARAzl/3+YZTnqYEQ37QFZtR9XzFGgglxjbCDAlGDL6xNdy1QofReFpY8nonp
mSHlhXaStxh46MnRhNEwkRWDz9eYd5pz12ekGNvI2artNRDAULpWIJ0a0Hy5bHcMEl/MItQCueYo
VilOzJqoEaVmRWaa5DeF+qPRF+rZM6At3bBODIy7fOpyeS+lrjKemPwB/mE9XmfaTY2YF4xYjr/R
BT7wtjCvRfMBbKmW3Jf+XemuLfU1XMr1Z0P26W+ZvEEzPXVN12SxarTWjB3Kcy6kQSt38zs8NvwT
vKbQYhzc+4/+CtWI52z3s13Y77kq4ul+/Mk6T/fDC3q5H/gN2dq9Ve4+rCfjXbUf/WN66++8R+jt
hVUCli251VdX+iMIgMsffM6DT/Zgiq5J6oYZ9XEPkHTUzEMfPZbivY/gzmUzc9Ho1MwkGrU6N5NL
c9cuetBXwUEy7rP052Ubcw56amNya7QCOPQ+wUbf7Z1uixSCB7N1cEyCCkruhatwfkFUFFD+pUIz
1RcP6yypI/6yHUPyLzxmtLiWOgWjr331xb8mJr6ow0yiK90fV0Gkq1gbDUNkdWa37qZx3y/v3Vxp
DWFYtk+CtQ8E8MQXaqZ0kmygd2dk/dtIqxX2CQUZ/cpqrF0Uc9PXTM3I8E/m0W+vrtY9EqQLh2Tm
LJoitIAmPwDqjCmgEzktDYwpBagUrcCIUfvq1klhhSuXQKt/UvrJ1p5ZGn/JiddlFvzVLjmFLe/q
K/dFvpE3NdxY79oRGWAIcN+b63Y73I6EFO21fgdV3B2abDBklFcpaGGi1/by/i8tffKtRbltUUMf
lw513HBbg1ltomvp5bKVuWhztu5J9C1Tv2p0Hvx2cUCv6w6Bi/tykwKBiK+8X97G2Wc3+ioCGZ3s
4mPOYNf+8g+Y8RpTVmSwIiTJo4rs+b4rMK/XjoKLjmTyQ/wkyptAWeBLmNtKmVI+tUwJWsjpQLQH
/5EvB0ykRdAXqgP5v/YL3cNUWeoALRjSJoU9w2jqoBcwpKTPvQ9xrWI3cCwtjljObpo+pnLg5U3D
nGya2AxxLjSjHetKAIKjyQ8ppGCXv8xMsDGptf1jZFzsiUdYdQCfvipwI0cbqs2lC+uhvBfrnQrK
7rKppfVMznoYCHWH0BuhhoKTCZlEXj84xtJTe/brEEMMGiG8FKcD5E3RaAVqHbCUJOiofpaUJoR+
BzR3YTUzGRPzeH/tTJ5d3tDmVZJhR0sfTPcqGxYgS7O7dfL3J18/dL26R9XuT8+jGdY+XEJpvZCV
zdtQRQbtkZBG9uz849eFF9WOS4XJU45+t6+E+6FdeLQvmZhsU0NSH7mjCcW8M5vndhxxWUhl5po0
fIq/y5hsle/E1FcKbJDPUfZY+z/07/U222d0LAEXJhvrGYXz/+EwM/uMMJSJRM703oycUFIUmcMc
NOpmiKWVlyGOWUfby2bmT/M/ZqYdNj/uTLGKOQVuHtlu8lODKS/6ZLL2spnZC0L+u5wpbUBb6Y5Y
jctJN4jO7Lrr7tX9HQZr5ap/Y2ZmrT4m78qTswleJPsT/eKrfgmkP+tPpsi7h7cecLlJIpJ5vaYU
Jb8gQrkH7GkgLHVLZkOdJUnQ+aMSRivx/LTnuSiWjmaVdqKEkM4p8F5+1N63Erkff6llMnvsT2zJ
57akKDPjyHcIq/0+j35FMaO6C0dj3JBpLkOngsciOAzxS6OwTxJLGloidxlemdmxzG8t5hd067uh
vom8K1xj4cjPnUVe1LwPJclEAn0SLaJCtNzQwH2RmLSRWI5FOPHQEFEXDiM8H3NLO7E0CRqq7NSh
1gNBkvzhIXbgC09pm49Uzcyg/8xQawphgqF2e3Rl8N9GEmxFOIqHvoIIR7tLHAZxKlVFa0V8lmGC
l4TyFTb4d99sEZQEjVvKPOS1Byn0t2XARBZknE7EFJ45PDj9T8koESCt1xW8jEZv2p0U7poYBYSG
j8hozJ2uq/fSSOLhFdDrhr54n1roUNU9IrGJt7EitJNTGcW10v9hRrpBSVxcR8zJ97qC8ii0NbB9
gj3YpMmPImwy8DPPEjevLr872SjwZmxGyULJ3fZDdR3AhCkp8LqXyMlJ+j5SrF8m9DxhA1d6CS2w
Dx0rVVGG7xFx7HeGFF1rBS1UNDmTzlyLJQKhPL86WPWjVoe6OKSsDpuLSC+j/YjRfnTpfMmC8ND0
7W2phG+SB3+iWW0Rc11pgfMzFTvkcQyQ7/W9oQobsYVbuvGka70QH52svkIoDPI4SI8647UdKOBl
/rOAvKdUQpUF/c3lcDV/PlTZoIWMIuu0Y624udNkESfRSd5TsR35VC8bmD/qfw1M3NfrOlC1Pgak
AlbudpU46HEcu6Vqz9I6Jh5lVQMtvhQzWQ5f1bCxWMv/bSETT4K2ACaHZLTQPxXFLjZefP+x05ZS
u/mFQDoDbc/YTJoG764USgr3qHfrN35/OyqTXl7HXDwdO6b/MTBtpquNaaQgT0uE4x/r+JdIqVv9
dtnE/Df/a2JyPVRyzAtpDDrwd9X+R1b/lOMHx3+4bGVupMSEptKgik7J3pxOGzmdNHh5TthOhfBT
zVskUhmu08roJRman43grcUhOtaig/qLiowt7GS9D995upUQhHBrEa37Znf5R80t/eQ3TYtRAbhS
XeYT2lXZoaYowgIcveQq7NGJ//uyqZliDZWNkclC5NEBSef5xVi1giXVkYnr0mhXrccM1m+lzo9e
SGYofVTg8y8bnOvfnlmcuIAvIf3nF0ZpK3I3xupVFIh7syMHiIwcKb/Eriw4/7u7SoTI+LLx2Y2F
7nwk6UJRYVrN1apQljJRJ+VAdS6KVl6ZIbO3QvNxe9mQMp7OaTYAmobKLRO/GgDM830djTi9rvEJ
tUCDcd9fJ2p/ADIPha2v/WwhQc5qdaTrPjgaUI62OAZyoq9kKK8is0YxQEchW1CvdfjeW3jvpT7d
iTHqZPqvhotCDOmxx+lTUwa7TvS3VpT8MrVvjaV9ujB1DRaU1JeXNBdTmP6jQUM6CJvVxB87WR4i
yyddM93Urnr9KCrq62UTc4cRWkMTkA85FI3F803rmHTNIQLjMCLiYMneTtTIf/smWdEPh8fuSHCO
F5Y1F8noBWloaxiM3E/9v3QVWDPGSFZ1CBXtLenBrZeux7nDoBNfLPS14Cqa9iSdLFHc2GJdiuI8
IfEA5WDpGbuuk5+SQoTmOr9z2mg3ZA9Cb1WHcviZ9H6NynYP+3aGpk3sH0H1vw1dujOMdKM2XrEq
xDczh/st77qbQO0AihdIL8f71DNvKso6SgWtOvTVYfKdgUpbqottU+akGU68DhG0yktnb1TWcy9E
yqr00AsMeT1bCWna5a86t8OGxBYzuCTzPps4vEFBsxkSsQRidogEgCjobC/0XOdaCFw3hmnQj+a5
Ms1AHLOqwdGg9pkiZd2Ezkvoobkbt4+BgFqom1QPlVu++XJ7K3jyWwDZelIpICpgLBdQsiw6895E
LKzVs0PnpS/4665H2jMb0N0mIXhq3G4pq557/hicBjjbeDR8Qd4Fuu9UfkfvRXuHqv8A17oMTBS2
/FW9Hl54oWTq6qNmNHQJYT/nyLxgDfrHdEK/4Lk8uWXoJMew2HzPpAeVXP5/+OAnBibVzVbNjYLU
iWyNIORnDzm4B+v7ZRuzhfLTVUwCrFLGvZqDebf99qCVd5rb2zH6GUgqAJXqEEaGezKnqZsyCd2/
XTY+e6L/LnA68CIVkpkNCMzY2nBtSdUKWcsyH9aXjczdVScLnELgHCfPTdPFyOB3t12DFIvcHK06
2sVDttBEWTIln8ddA76VKKTuTQzJr4V42Mk9zF2VuglFf3Fmbfww05txvBGhlTLoVk9HaQY5aJ12
/HCgQ6ihbAxIR2rdjm1UZg7fhJtukz3I23gdfcuvi4VreTbbOzU+iUW0PDMmazFuPRXovK0Redh4
x/YleG/2yb6P7L62xfcA4cqF0t7SqscjdVLXbQfPSiK49hncDIBrrlX3w0LJG0b7tHyKsk9x6dU+
+01Ptnn8/xODKHxUqqFX3KWqRq4zQMfIPEgl3IGyWljbrDucmJpc257oyQwrsalyJKFw528dOdgX
kb9QV1xa0SSsOK0e137FFsbCps1/pqDOi3WEcMhlv5uNy0BdNfIXdTyh5xs3dG0GuoCN4zlq18a3
Di68JKh3rlasBtN7umxtNh3myvrH3GTzTJW7m1BSQuB7VLxvLfdWpz9YxrrzrnQvsCPxjd7Gwhrn
t9JUaVxCm8go8fkaVcfomFRmjZ572zNzbcQ703lulzr781v5j5npO6YqQs31JNYWqcZunFa21E9D
LK867zURlf/pePw1NslP3QF6SLdgTa4IBbZzU6uPxifShI+XP9jSmiaxMvIMsx2JfoEn/XLrbW0W
q3C418ofYrJ0Emf9CrJVWZYhePwCTy5aQ2KADFO9IqOjJe0HT7Czaum1OZsPnJiZ+FVX1KXYpihb
185Rz61HuN4X7sv5y5pKMvkOAFrqvefnLcp6RzBkIoTS31pRuDO8a2RrVlzYQw69rxshCn6Ui7XJ
xFg8LBUr5uanoLIZ+VFFXhZfQDyW7gJJGqP+KNFolYTCbSheq8h1Ozlk1BpjD9ZdIdpSzD0EPay0
qdq9LEa2Wdx5DJhcPkHzl9DJz5lseG+VtNcTfo7qmfdWE35XNESptereSn+q7nsSRZuo79oVI3Yf
hVy/G65/l8Fz0Xju0S9jzXYA/V3+TX8Qr19u5ZPfNIkI7gDEIRQIrmDjClfZtaDZUzBPeq/aXQaT
Pfy8UvBQxf1VYyIrFYgHzYsPivikRIg5a85zrv+q6u9JCUdRgGJ67V11vChWPc+4KpV+l1EB5p0h
QdOBEdTQP13VtOEU/R/ck06jBB+9wVziFDtteK6CZuJ4z/ZuzzQ67zrlJfc4V4a07xHgurxvc9GA
Tj6DaTDyf+Ux0FPBSBUBK+gCaJRjzW1gfhet6kEamHOx+oWX5JK5SfCpTDdwApPVIdRaRocUIWB1
WDlo7ljpAhp77oo4XdmkMBSm4hBIKPNRQvzhCcpaDSFrclS7TpaY07+KGmi6eWpqkpRZlQeFbD2a
yh5McWOEd00EtlA9MHGwMpQdtcyVXm0sd3/54y0aniRlTp4JUduynYq0yekraDHTOpRiDuDO4xpF
re9oHjuJc7hsdy4XPF3vuPUnqZlQOh5iHZjN5WsU5hup3cn+0VJvEfxNeK5ai/f9HN/G2RZPAvAQ
R4lSe5jscgEKBW9NzXlnUmty5GyvdFQZm+KgiwECj9YG4o6nEkVMt33pld9FVyyc4tnrgEF6IFsW
CBEqcecb4Evkpo3IVZ0OOz+9d9vvTnlU3edCQTHXfZM1xsnuq+i9S75d3vnZbOvE8hT478vIKDrt
mNzFH6p84+qvWrAP6lXaPdHBYrjBbBaS41k/AiAPLBfxVgi6z9caG10KBmKMQ126lmKNKQu2uEQw
JQtSaSEHGm+OaRSn/f2PscnNIqRuGIVj0LOsrRXm7G+2agOBUiNcJwwdBYto3Lnk4dTi5FMOg+Io
xZhJRhW5Se3+7PqhXgiyc3nQXxuKKJ5vIYR7oeh02BDkTWV2D4zFrFTH/F8C3j97p0xLSL1TRV5i
YsVUMgeCveHVUxi2YsjH7Jda37MR4MTWJI4z2uS5THiS9MufErKLio22bAYbfeOHa8H9bJh4Wzj5
czXI002cxPN88IM8aTCZwQUmqDdpcmto71Xir73wGgnBntMJOUf7ctnu0konsb1KmjIuk/Hb5dWP
zpN2ZuCvWyRCM6ATJfqZqquupGRRT2I8E//dE5Qpwq0FyeP0+WhXyxhKQQiGkl6XvhjIs0o9Un0j
UuSlTpYAIpc9kOLe+VlNepopVFLIP9rfHiOypcf4yxHgAcAXC1aGy7t7ObiQ255b83jIBcwvcpMk
/r7n2gh8d9uqe8X5uGxoaVmTwBIPgO5T9HHtJkDqp0Qop3zTutuA8WQJNURELpaqxrNJuymhEUdV
V/lK1lTKia9GQk4V0fO+OTp1eb/axyMrOJrjA8Xt0IcMpfb2caev00DYiS3SwZ3Vb1qC/MrlFw3M
PxqL19d8yPv7wyafmEaI0kgpe5Gp0dZpEtR6c77u5Q3/LzfVXyuTT5uqThR1Gq+yFBV7tbjiIVCs
2+E7KcuN5vi7tIm+qf+PtCtprlRnlr+ICJBAwFYMZ/Q8e0PYbjezmMdf/5Je3D4H8x3i3rdxdIQ7
XEgqlaSqrEwAHlXz4bLlxaXGcxN99kRRwYR07lNaHNHaTDA8Yr4Qbbw1wzvQ3IGoDQ2VeAytRN3F
2H5ibRYf5Cr0EjqlP5joobDAk7TZBH63cggvjwmwHA3Kgqh1zk6pJgwHRRiYzAo61TLETD2qWZWp
Hbv6U3TtQxfVq5yPiwF3yu4rsKdAoeJ8HmMpHL1Gh02QLB/07iul7Z4AyCkHsRPFvyFKYoF2nsut
2LV5vL28iEutOiAQmIT8kOdHGXJ2tcVVzii1BLun75LnWM3fYxkCtF3w5ZGntEA/tQetYznY9mnM
deSZIM/1qTI0Aq98x89Z0HEbQfFLQe8s4CGzk67FI1EO/RxufNdy9OFZ3g3AO84D2JOKtTH/PGvO
bc08tyCs71AxhC9d4c7T7UdXtW9ub+Sc51vccDcJ30NcvuGeg+vQ5XH+DMTnpmdu7HuDnkgICkAf
OyG6ysivGLSKuENfNrPoxyerOgs95QBxbSWHT0nBWyv5NsppQw0FMfGapzZ+s3JRn1z0xyF6Ym7m
wiIomkoq4ERgOk814lbeTZNvKGSP07Vqx2IcODE1jfzkTaRAydYfE5xkAQjeMw91oxS6a8VK79hS
a/XZtpgFAlllUA8H3wSYbJC409Fu2EvysdRIArWR1zxHh1edXw2xcdeM5saXQSLUPg8QNBRDdDMp
zY4BOp/JNVUAqQFSK+cy6kyQ9W0a8oL+QrDwyFbXpG7YJg6NvbsGijGRUe0Ea+7bLt/LRatAtljZ
F5NCcyPegyYApRZkAzVsvk4LtlKJuoshH+Xcg9ZJCCqNurXjAGJ6WlFz1r51fpnal/1qefZRGAGW
kE3n7fnsD3VBtETCLk1Cc5/lo635VmD8vmzk5x7BMx+5ZpAIA5YEibZzI3rfD5SpMELBkDnWNpQ8
8o9OJ9ZlM8tv3RM7s5CTV0GM2i3WmKFRkGee/uQHYkuTNx299IrRQ6u6tkfthQ36rSyq11xEnIr4
WkBQuAqbt8ufs3hbOPma2dRWIpUVI8Gocx3MMXj3vUfm92UTi9v0xMQs+Ghe5YVxjAFL/dGEBk4F
2hX9ua2NjbIqqLW2iPNzRYrTMfBha1SAidyIIN7F/nGSlv8vY1KB1QF4U0WS4NxZ8iDqykEgoA6R
2DKiASbqstZShG+nbK1H90/n749Ap/5jbV6o6FSfqlGb4pFepFcV9NLTdNjUcmBpXXdQsl8ivupS
zU6GbSrrhwKoUb1mu5Q+te0kyPgBPMVeK76TKAaTRie+NXP815vn/ICZzbtWJL4kFZiPHBDfuOOK
cTPmIMtde5n+PGHO7UzrfxKHvUQKgaiFu6rv4hjc1FvpSrqrVk7qn3vi3MjsXMlDv6fQksejyOdE
g2LmuPZ6+DkMxJpJBUGHGCQe2rPpKgpShDWBhSZRHB/wFyMEgVn8WACj22Y6iPPL3WWHXfYhYFyA
5ZgqHX/C0snMxbXUS2Awwk0na15MJQEZjGKnqc6Qn2UAhb9ITLeE8dm29MqAvIgimVcFGjyhxHwo
yFOAl39rDBBWe26M6BhG6H3NxrWO/mncPxz95CNnyyvpRRu10xWJKqi0t42L0tJWdHeX52L58XJi
ZrbAXZ5nCssQJZIQuROv/YSaFoQq+3JDm9A2hHQ0SHhXS5qFlMUKFmgaws8hgqQefQtQ4pzj1Eom
opjo0zqgGt0BPDl27c4rBEQK12C2y7ds7a+t2VHjiSYGRR52S6HHFXJF0cTb7Ug+eK5qEHQqIwRi
2IZEAY8qCsR2jQwg9BuMemVDLZ95Jx8yO2WIyJlehBg0YVAYAWhTzXxXhKBjN9PrmPaWhKBZ59+j
990gpYs2dhkkNgGUe1iTbi6vPlk8j04+ZnYe+UJKGPi88DEd8PzYbYylFhL8TtiRo26YvESLREVq
J1CFiwqtTYET6rvhSx9y28wGO0RuCKp0rTnwoWY3WvQCNhs7zKAENo578Ms5IqSQk/0StFzDp/xp
m7jkP7PQoYhQTkt5+nqolkjtL7XOHPR74MUku16WH4oo5j3RbHOAfjheE32mPBli2OT6R1MneE0F
oRX67W3rqTZuIGDeffRrSKIo4xNpDRl4XimwqGSCYElgDVK0bRCSX0foBFAakJbI0V5rU9eLypUO
tunI/DEwMP8ycDfgojVvyFRkPYwgSQXgTZSiA0LYffoqowRASw3UbL8Tz7faWLm/7Aw/Qz0C8V+j
8+bMsA+kMW1gNCfJNuooN7O1JNjyLmRAjUL6EujKeWOmMMcg03WB1712TSocKQRgxgRNETsZSweh
alWyK/JMUN4p411NHi4PcdHdT8zPYio6hkeijjDfjyAvCIjFtLsBoaD3PagsrxWzF61B+1fHoaYp
WMrzAxpHTOc1RoyTrao3tWQ+iE4HpR3I+NqH2I+cy2Nb9JkTa7OtLJdI3hoRNoOq57zRj2lpQczC
DvObhtQ8D69I/HrZ4kL0ADMLqDbQngzBpB8S5wXytpnZU9z89hKEmsj0k6fvZLeB1ImrOoCpP2ab
CuydLhpagr2+y6/A4nkIbd1eqzwsHGT4GI0SYuBgJ+aPcrKoIyUY8TFp9OIjmsbfTD9CpFvKnok3
kY6Mo7Uy/unMON+m5yZnUz4mFfKKKUyWIY/v2q3C9Rthi0O+i7edxnH3VK7Rdqxy8J489M+RI0FP
6kVdgwgtsHrrBNx7CoATlMg/cmbRAJke0qMqC/5pewC77hMyJ+8yJO91F0ywOwJhc24kVuJ4lvd9
eRJ+XlPObM/bSwaqhO0owXbVPIH3QM+d0F9d22UjbApOaOj+kaBDpVXujAnyMARooKSb3g7sLueV
XdmEi2t0hm3WuKEWGLangf21Od1bTy6JtTqEClIB2E93g/OI8usV23zeM65sTEvZK9f0yrToJnd+
xy8PdPMrX6MZWbilnn/A7F2lkMGIu2nQn/5oKcf0id4Pt/JrYb8J8AgDJs5LO9irh45HW23livw/
XOqf0c9xs+WgNqqUYlml7WjnsJbtY5S7rerrWDyqNwaX7OBoWLJNIMh22aMWQDdnA59nHyJzRAND
AdvDPtuqm8zxBiveSFbndrfaJuT1PgE9/apc2LSg8918suDq7IaYqomWdwHMkiuqwMFq537klePZ
vOXxTrg4grfFjjprTLkL1xiMF4fExM+LF4k+nSMnntYwDUqtU2kIjeqBJY5sL2x1U7a83o38Ntxp
V7XzJh8Ev4Xmn928/tZ3je0fO7dwDY4WPp5b+kr2bXn9wW0Cxk0A9SGhdv5Nbd5lkqQA0kxBDP5l
cgCob9IPvGct7Q7vpdIKrdZK35CLv1N2q963uN9PrM9c3xSV53cyrFcD17761/gqKjnNkeHj6Jy1
4g/c2q305tdlx/t5AdIJStaTXfAa4mV4PuaByCVLimnMocrHHMCWNb7InzeCyQK0/6a7D3rfZzeC
sNVpN3iwoAzXY2mBYLfqwTX9UUC/7fJYFhfw1NTsbGpaCg5fMk1hyZlFdwPAj9+6VVx9y6/Qo0EY
8x8DnmAPd6/a2s1nYSaRCJpag8A1OLVZn88krY1aEx2S3zSFGvBntHaPW4ClIC1xYmDmngmNRhbI
MNAhw32A9I2t8xHhqQBaBm3+0Itfmc4Fj4TBiaQQ7Yco1Ey/P9mjVC2Fl0zZ6E4quF++Ftk1k/iQ
fWmDLQCI775U9WusrlXPpkAf4w4brynWLXTOTIP++w2z26ucTEphHr5BvWP74Uo8QLMDhZrb1hlx
x5Dd3BJYWLQXOR7H891S3tY4d9ZmYbaucdgKpY0x7ZXYa8zOfbfsV6qMC/DG81HOltbzpSYbKUYp
HaLdcMc21RW4TA9sJ30o+5YXtmdjkI7nNvZENhS6OtQVf+EOf2PyZ32XOZdXftmV0Qpl6oyA+HA2
5C6lPcjx8DklrXjL7rpxpXLzP5b1r4XZgDXPIz4Irqc83ugir4nHPhYxdsKDv3kLXOhtHfWn4F7a
eVa1jz/jYeUau3RzRuEPSlWajscmozO/Ql5ES1oVq9rsZSsHi829vBu+ZM6uW2ktLP1M+Uz5xL+2
ZtM5Rmki1VNk6JxgJ3GCo87b1Z817+x4V7lQm3XJqpjUNIOzk/3M6GyG5VLrvXzaOJBlqbxDWe6j
ruEiR28k9zHflz1mgYPhfIyzcwS/pEFcYowQ2ztUBf8WPLVDy8AzYLAHnFz16gV5mrYLI/xxXfNM
vVAJTBYQcw2sdqvz6jq48a/8wDY3mYtGD0d/rN3/FBD+LuePq9rQ5When3w3tWv5vo532lo7zorH
zK9leZxLmpgKqUKi6M4FVwTkf1vKQeNwed2mZbk0h7PDOUtimXgGxlKEO5HbuXprUDfT8J7mRbU3
5BWgw8/AAmIqAJwVyCQAePDniDs5UQjAeBkAOcDpoDJQ51DFzVY29s8BTRaQQ8KtFqwj82QLKbUy
rHofhdrwOIIlfFTBDmlFyOR39Aa9yn4RrFj8eT5MFsHrM8lhg5V5Bv/D6TUkopBKi6BZEaVYVqFn
3Ajcywv109nPrcyqk2iWTJImg5U6espStF0DQSSuKBJ6meHZ/z9b5PzcNwZPhJI22So3uEnF0a1G
941mteZa2Fherb9zN3O/CIlMAQBoCZ29fRQ51dAA5XfwamTFpW3J3BhU35fH9nNnnc/j5KEnHphK
aG3XGCy21QHaEGPwomdIG91ftrLwnDs3MznNiZnCY4MUenDDWvD4SsMjlj1W1+TWc2Vbfi35wMt2
5/8GA89lwwsP6HPD0/hPDLdGNGSVAcPyxgQ3KRj8fa5aI2e36T7dqDt0E7/AP58K17dj5Ko8S1p5
Ri3uBxPCCDh+gJyfA1VLrVD7cfLUXnofDGAFkPsL3i4Pc3E3nNiYeSjJwwC877ChZte5hNbklGu1
nQ+OCtn2y6aWHAb6TSCbVJDuAwXH+YQacWoGnooJNeXfIJhPmWTH+lbz1iqbCzcSNAGdGJr2ysnK
SaIY1EgPALrFezOSQd92TCl0cYPHpDl2YutrX1777wlXz4zOpa7zTNUDoofT6EY3kTRnYu7ptpen
cMkjTkY2L3mNmUrTMMcUglvgKh4gop3Kz23773trprEAPzfhAnUQQZxPoAw+lkTz4RQptAaI0yul
rdR2VABRV/6HmH9qauZ/oF+JAD2CKUbyvSA5Gsi3lfx1edqWnBwCTejxBIGWhuaw8/HETVPQfvI8
33hoQbdRAEMFxh8AhkckyC7bWlwi9gdQaQL6MsfB6UnRpdC7wSGWHsoUxcj2wUeL0GUjyy5+YoWe
j2hgY1tGOqwI9T7Ith60PRRHU3gGGQjR7pjHlbpd2b+Ls3hicxbw41itcqRWSktDk1UDFDm0oOL8
MU2u0Ca/uzzAxVhxYmsW9YNUGEY9haV+jI+5mh90kfIU7SsQXV8Z1tJNCv1wEwL2z4LN4jzWqDAF
M0s4d7/zo+qX0pCVQL5QuPrTlviPjWlqTyJSUTAAfNGSYnUCPB5+tU/A+RCChZuqHqdJ7VTNB8ov
X6iVctPT0MZRHaGVs3ZHXfPNWQSWI5J71MNQfZQuS8gkNEixrL4mpuhwfhM+H+ws/Mot2NzbEYOF
RKEKRCzErdHXRXG+ZHuS2aHJI/Ry++gSvuwz09/9aVfTcFllAArNm40CI1Sx9aZJDmrI9iDpXN33
KWRXe938aMtkR/3R6XJvDWqx7Kv/2J23GolxGMNEgV0as48uRU+b7kDYSgn9lTv/mqFZWM68riJk
GqCh2qp2l2ERVWO0GoltLs8kALuX53KuLxIUMhtBWo+Lq1n8MhqIyFQ+aGqnZujfla88jfJX0+a2
Zua23HaPFNVlOf7dqdnRpNBd9KChZDTcT5P7xmiuWE+flOFejQ1HKzIrCzVbDIlTJhqwjv213ksg
C0VcBp0TMsXaG1BVmxb9qHRkDlBKHGwtVmcme81InL7zwC74W40+OzxFIknZKABYJglSvXWzrdvf
YO9D+3ly59Gnugm3Ak2/RgWlzFB1A/IWGIFdVfrDWIpjJsaDMfgW3lmbckDITCNb7uVNKYOOH+U3
Zvrgp88rV9D+BlValLSp4FKUXQuAT7CBsrdcM6wijbfVALhH3+nHiFZ4yo5o7c+35KvqgX1MW3XD
Rux37SuqyysBpdwRgjBAJt0Uvu6a3VtXmscyBUa1CIfjCEY/yHHYUa3yQjYfvSQYbT8PHCGRnaQO
hXt5sadNf2Hb/KkvnMSmADGn9iUEBXAjcZW5upk6WritAR1pChvKGZfNLcegv7tldopA37mUyXSp
bSVmt/mmoU+N16+dj8tn1V8rs/OjKKCjOeTYKsBI2nL0G8I4vmv0Mq9rbVvE0ibNH9p24GZrQLwd
uPHWcyMpACtXwOvRvO/V4nZI5VUc0XJs/Ptds8NGyVSGT8N3se4dfDaAW9NYWEFjjXBrL73pGmTv
5MdykFe29Nq0z04goqrtOKaYdlOeeurAuu53B2hurWCylg9TEzqKEO2Q0dIDZztxpmSIuhpaQShO
ZM23YgaPraat+OvySP6amB1iaLMsBmwYhCb04gzh8xBlPETT+n9x079WZoeYAMFV0ioIgDF5rKSQ
5wmcY/X2u+imOlEnIiuKFtmZm6oyE0Yfw0o28KC9TsyXKN6o6UZby4svrsuJoZnfCeQhfHQQ4Uzu
g6+i2jRG9/ofJuzEwmzl83GUaRZiKGqp2lBYFl62gYDc/8/IbO2HLpQ99G5OOQeFJ0DmZ9W2XxMr
WAyIJyOZLX2Sj6loCObKA6q8pLuaRrwklHu4fkrNnclWSJlW1maOgajGTC7jAfaG1txFefPsj2tI
veX3wt8xzbX0cmDXSojQlVbCWruCUGUR7Uqt4TKAjFCba3Jn1EDj+598YpKmB42+zuZHSyPHkqS3
DFbpfdRtYixan63drZen76+R6fcnIUcVUY+NCiMNuiZGz2bSdZnvjfE2lsGRLPMQWrURqCq2WWZ3
1Q4dXCuhYu0DZps4l8JhJNMow9p0ROS7MelXbn7LLvl3jLPtW9FMyYJhmkjlmUwMwlrLu7DZNd4b
7d5BSba9vM/WhjTfzLVaRCzSS/SGRA9pU7hZqr9fNrEc+v4OaRryybKB6iiSRxlDimnGmb8tJLCG
EJuIm0TozmVb0/T8uOKA+lQDrgt4szm4q08hjJGCQMoKC4Be8HpFLaCFcuYapHTNzswVs6gkNWth
p47eq/AaolW9dFxVCV+zMvO3oTZEqtawkqDyrgWOnL+n/Yter6BIF33uZNJmPge8fTq0/RSW8hBN
g891ndtltBkHm8a3Kl5xl9do0eVOzM1cTu6NyAsNRCgSIFJo3X0frJHt/ymKXPKDmc8VQlXRxosh
ofbgZtK2gFBb88sYtnF7Jxmbotll7GtQnhV1pUq7ANueYuBfD5ydKabqMzoQeDvRgAlq21ejLK9C
Jd/EMr2u28DNwUhkjMTgut7vPNzIuSS9yLHJaWhuul64l2d7YXFN0GTJGlB/k/b0bHGZLxJNYi0y
fAT8tKrFAl6FFlXf8yqGxuq/P7an9BuduiUAVpqr1skUXdwgdMPDte5sgmOUkI9MX3tZLOyLMyuz
MY1hGcZBCit6G+Cc0w6NSR0oRAJ+vYbEWUw1GMBLgsABNTh5tgUjoAzUIoOzAnzFGUD3fsdDPJ8G
cxeSDyBJublWHFuMlybajKFHg5KfPjM5MqNSGfrELaLWn96I2FXgKVjoD0qbOmqwVntY3I4n5maT
GZoDQ3cFHBYPI7UreZbGa2+0Kev6YzeemJjt+ErV9bqgOGSMktkUnbojdTJ/F5e5VQKZMmyN4eC3
35cdf8FJdJwC/0zjLASIqolVr4fRCMzvEcpwqdpvWbNPy7Vc/fKd68TUbM/jIaQUSAnAH1MA7hXU
nAFZj5M96GCtArTUgRu0Kd5ia4wCkydcmNd5JUIbG6PQAjhnR9BvGnG15WmxlvRa3AEm3BswNJRy
5qX7YKxzakpwR72Q7zuh4CrOMkiVAVikgcipuSsDVNo7fa1Tec0uOb82JGVpVvoIu6M6uuAXuvKK
Dv3thZv7zY2Xs42ALoWcrznr8nb4O9xZvt0gKMLX0+7LRwgG6LmdgHDnsmcuLxt8E71MKvLRs+xe
oY49qOJhQk0PknFXZ9dBsIKOWjDxRz8EeHssGX6cT16oZ8ia/pm8GPdHcLH46Ejr1xLqS4fdlINF
sUUHVxqcZGamqRUl6FAKU8AAWQZWhxuXGmzH6Bo5wbx8R1GVt/290iML8tiZ+1a8pPjN5en8c4TN
tsHZV8wimBcRKQxbFH30srHDbrSCXLbiKnhqc80qgzdJ7cG53R1qLd6AUeCtBf/2IANQ0XdHTfom
aQSuQpDHiHCfyF+mAqigOjzUI7MlOb7u1eBQycLqwF52+cMXXM3EQcmg5gD+xB/q2EBzDSYz8skP
vKMfaPda4LmXTSycJacm5hnrrGxaLy0KVHIoSPEj+lEM6b4gJLBRXdyWiIiX7f156F1ai5njqTVU
lCIDHiFvKrQkbWo35Gz3WdrpJ7rsfw1gB85foC6DhpOd2LfOF8Sj3+j9F1Rn3WyXWIB3rbZ8kClU
XPqo2VFQawmLChUfNcE/hQs+1u938/qTAkFn12h5AA8iqIoZSk6AlWm7bm+sqRQsLPWZi85OiCoZ
Rq2L8AVN9Mz0GxOURZcnfgnEcGphnlvIIjFoIYUFchXeo2r3Htnfytazv9A9viE32S60X5AH3A0u
1NrWItpChw+46P4GgnnWYaw8MtQarPvXN+xtsIJNaUe7Coz2QFLEV6mJGTaOPf96k/lvEIW0TuRk
28w27fhzZSIWLhtnnzI5w8lzk6QykIPTYosdknk6jzfBQycs+Ybx/IW4hhPdtSAQP3hX3rU+rf3a
23Dh4AKCgzLAH0APh+B4/gFeTyIEI4ASdGrJ9EECNQLS3qwqeIpbvtS8FP3X5TEvXHXOLM6G3KMD
WC4mgI5c3Xs+DmiFuCBgJZ2+sr2XyptnlmanY2W0/YS5B2A7v+s8AMSqY1K9lFNJupccUda8IY4i
3Q3gdDL38RrP6kI4OzM/bbOTtVVMI4rBiIcOCNO3Mt0R+WMUvgGf5lCM9/KkLr0hz4zNDjcjHX2v
DmAsS1CIQulWC19agImjLe0sJNHC/oZp1higi7Vesb22oLMTzRiaKKjJVBTPHzuU9xOIh4SO0awd
4GvzOYvWQVUMkdbAVUVH7b54EPGIJIBTDw6pVxJba6ZmMVht0KxaTkungh5YbXdS7KKGGAncy9uV
2VvbgPNgGwMwWRuYvUjbSdCOQBNSxMCCC4aYB5VtQ61ZMbi8XNBsg7QuxZ1uZtCQlDQrJjhjZL6p
Srv1quHKCFu3qP7DcxRUuKB/MjX8MOZihWmol30IMjTk0rDD8pIrvoPEBq1cJqMJxl3Vr1x625xZ
nEUzvajKcuLYtIzuLTLcJoTrp9zwMrtun3JdsiN0VfS6e3nzLXrLyThnES2FsFqqTzNajp6TeZOs
z/uoHJP4OliDQC0ezSem6HlMUWPm98MfxEb2XCPZtaprseiOJwZmQcvXM1ULs6lC2d940c6rDCj+
2HJp8DTf6uLJWLtXLkfpE4uzyCUbUJHuptmjPdmEqQz4x0cdh++xQPKHidu8KA/MiG3Z6DYVgwcl
L3LV7i4v4dq8zmKYGphTJyaGrWnvnXHjr+Lwpojx41Z3MspZ8IK+FMPjBzk+hsc1CXZx8aTXYCbo
f4EtR6wx8iwfByfmZgEMIgI1ABDTMsYNKhCfhSfuEsDYohbCRtnz2PlWVRwlKURHHijP2bCSpV1z
o3mQUSs8WkvYp0aG/j8ctRIUAisRHpFvs03SIDecceKrj5fXcfEpiU40aImB4wlwm/P9UZd+GDRT
5bLLfKcHAmMADn30W/uymT+v3vlyAuSO7hlTgcbWnwvuydmekiryQ4gVgyPsCc3fan4d6G8FBBdH
+YCB9r1rNLhSrZmdtvfcrAawIK5qMkMj3Cy+1Ubj5xDjAprTSK8leUPzjqsfUv3cjBBpEofYvE2B
LFUNF0h4ovOVUct/sL0/PoAAJQvtPU1FlvF8fmmLG6SsZ8i/xZBtiBtkpyeGkzF8jyDbUjOoFYGn
Dc+4ayOq3oM83yad+eyVwAjrAp2gQ5+AFIHhHI2UvZxAAi2j6Hyg/o0W+69+iRuw0tmQh7gJAUVT
8nCfAWFXlxQsZKLgDUtBXNP1OKwQFMop0Wny0NT3tVq91cR79Wu6D7LYpcg+jqJwO/9XCeHnEPSR
IuxzHhWZ3ZTpcy1qR20qmPODnV+imX14iXP2END+Fg6UcZ88ptOpHAf46iAKnhLoWPBqUlPVrVhX
bKp4SAgW31C35BCxs8ZW5tKYQF5Nwd5KWlfv618mZK2Q1FZsnYk7PwqRbIOWet75tiZa2zPNQ21+
IJnrDgmUtjRlnyDfWDZQ1mR9uyGxsqVIzqEV3Yq7yNGNck/BfFdVybWk++5YQP0XYoB9/iET2fEN
ycKrLbCQs7kFyc6hA3e/QUfL0/3WIpXuRiVSs6xATl0c046ZNoUenDMGkdtTacsmxElrZjzwCTch
86BqFTc66Z4iWzdUZsMj/22IH9qkvUfjOmjlPimQy3KQfPdsCHjgoYmwgRRsIGe81oKHUfWdpGmv
FRMl3X6Qt1pPHQ+wA2vAog714FnQCLWjocysKAhBge7tWKY4UhlCGKR6FV7ksKL6NGPZCXzxUhkC
sERUBgYxwBXEV+I3oDl5z8fkKZDb4dWDj2wk7y1Ka8CpcuhbivwYGv3bIBkPNZbXS8RWBvukX31D
Ot1S4nHnqYPVKy1WiO3VgH6lkIMVpfSZ1t/QWNoFRmrLfgo5IKV05CB7wlHxqkH8ThDDMoGg1aQ7
yc83LY3dioH4I/d7K4MvVN4kqJbYdQEqbKivTkld9KnZUsvuuzI7gOnrZgDnig7SQZ4M5UYjFInR
sbiHNIoVUfYEndYrlmv72qyPQa/bZVZYouyvNEYLLhrMLdQZ9eBd+OkLdPFua2/cR7rsGp5pD2Fi
K554AAWVrUMOQU8lMMNUT3gZfKueN/Cwezaj+orI7Z2KLv+R1g6tv4qaHgLvua28neSjT7whGxAO
vkCg/RjJBLh436LJGCLWQE9BczRftsxCK0Dy+SD1/lbWgxtNQD5MEBsKX1ChzbZjbNxqWixsikDB
1PFR8+lDbRBQ3o0b1nmuxN5bAxhutbIzoFlKXdn0tLDLyqDcz+UQcjvhJuzARTjorkS+NaDPuDrI
O5wq1kCKe614rUTlqGW811TZassQ1Ihpes1o6yis2oQSqIgMyJlPxckoea365qvzEttnCmee+gEa
hk3bYcsNEGETnzn2BQh1bT3udwJp1SLTXM83N31acDmhvyXBHn293EBP5C0Jaxv8K3uvGRwvfzYi
5WC0Bc+HEAAqmQ8Tn07Z/iJ1z71Sdk0FlO+x+ij7Bh9Ze1RQiqVe8yvstA3U428Gj34GVAQW1BM/
yNBuBrO3CujqNV3hZBCzSBJpU+YpomFe28BOhHwY3vJOOEMF5jcpAUFRltybrWbJes6Rbt8aHbCf
9a5Tkg1V2zchq1baS6CkYdLzWD+AB9GpAnM7SuPe14JDk0c8UmO7k8QvPTXQpACCow64GY9BvQkA
JwTK3kkE9m9VFSVvgXDqJP3aD+VbExTe5pAc01qPuOHTnY64Raj0Dka6zPI8v+eVAlZEM/C5opAP
BloqT4EAVdjbyNBzsxH7rA2uUK48Rqx/aNroJfQkRwGAUmYP/pAcMsRcoCd3DcTADanj3hjufMAa
s7jZjV1k+yA6APMQeiqajcTGYy2FTizIQyRyAQXo+GXqSE1l35LxT8lwU7Bl0QTaQKK12uR1ujTk
enQjSzoHjsxOQP5ESsrr8A21Qoek0O/IuuZD6cBALaOeXku/5OwlUT9aOfjdp49ynZnoSPvK5XLT
KOwg4VRRkn0Z5DZtiW3KOTRnEpfgKPN6zR4iqltR6b0WoXD7Qn8nqu6kXW5NS2pCJG+rNeALDoRL
/4CKqJMq3ROL23Ji6vQ3av8JtvuHsiMcYp/VcYh912T9wY9bl+ngtuqZAXYRiOMKcEIFN8NowI2B
oEwK8wvgYNAsRD4ybExxTLW/Hvtv4qc7MryWVeCU5bhRRpCtGpBFRUUMpY3uHt65H7B3VMPbZDEC
vtlItqmO+ypP70ekFjIa7SXPg8qiAr3FcBewbCuliTPI6FQCeMMedPLaI/YS/AUzeApEvPeoAjFW
/4qVup23iV3i7wofotXQNwKLZMQ9E4gnHK2DEWwbFSrYXex0IyhCk9bKzG+9QqaWaBtJIFtb4QoC
Qdwxh9wKukPCdLC95NUbIDTV6CAA9uk3DuPU0sIcTHkUi4gzuijfi4G0FpVHQASZ5pZBuPclzdbz
YmMgymVx5XrKK/SkHjsCv4MQpo+EVeZ3t0n2VeUvJcV/ykKAJT8UAtWclKNZ1hqMG4l9NXmK6gy4
yIRegbPI5HrmveWVvotTjWs4LMPIswvmFxCFzwELD60ISzO29Z5Kv3Hns3UpH3F/eoQW5zZoX8zu
2wwVSJMM0Ksd+t+quB0K6XcPZG5oBhAJuwJx5buS3Wmeb5faS6iiLAuM8HWneOAebkH06gPbWUfV
sY7SByHHKIkgb9O9E426Au1dXKHRQw5R8v8j7Ut6I9eVZn+RAJESRWmrsSa7yi7PG8FDW/M869e/
kBe3y2qhhO+8zcUF+sBZpJLJZGZkRCi1QM7136zIFciR80MVwiuyBHCVAVf6oCtBcMpSaPT0KodS
MoK4p/gfEgIF9zhYA0Rj4iMDPfGpCH3Il6tgqAVuDTI5FhNCs5K8mzGMb2oIHoEiDoI8hal0kU7d
HHzCwdFDAHQpXLSRHyv1qQsUI22lRw7mc8QRBWLkD9pIti0DsTLDJCNhEDKagC4jtqJ7YkOwD5V6
z8kIzmUAsDVhw5DteeOLGGZwtHjnyT66yOHeDQYnZMhXsxHlz9GBIidJxb3H2zdSi3aMM6IM+RcB
mlD3Nc8iLpw2D+FgGOoHZ5wMReYK7HCK+tSnGV6QSNIpMcZKsYOuh/xp8wgyQstD1AZgu+0Qhjqr
4CG2FfMPppxEX66gov81DnDqME5sSYH+M60/qtR9LMbwRssT6M69kaDf8rhyMt6A5iJ9aJJPEvP7
OG1etYRsQK52ZkO/SWLUjFMc3a6LX8sYwzcZtTisxBxFkExJ33mVvEAM8aHxQLwSP6u5tAnbyBLD
hwRIgRzVw14NfDSfnrIme+hw6/rjYPOYg5mOWi2uAKFoe72VoHzJXL2ViT4m7guH1l8hfya01Smk
HnxA0ocKGW0zNEQXSrCsd/L3GHwkfgfyv++UFtbYReIGxJa2lEWBmRdBaGZV4zrSAOiL1udmHb1Q
tSz0sa8mjQrlps0naH8yHJLc3Yie+yxloS5M1WSEi1ZIDkNaYhg+CcxIVaBoGoXffhNYUIQyCg2M
yHFnRLlv8Fw+xyExlEDYZuNbP+WWvHtMR2GftuAJHNJjTQbLD3OHEdfugdurWbvLIskkSFobSCsP
ofsltIcI3G9dJLz1SE1zt3fwGrP7TCuMVlLx34KWtUzsVISUtpo9KV6Om69C6VszohZ4fE/UJcUv
9RwAoGiaKeLSgBRyrKA5nr6rNd5aVY+FDYKTjR85iUpdDr+yGlBCNy+AW+nP+VBMRI9b1RfMEtg1
6GobWhduYiDMG1faZKJw7+PHERyNtn4vXcHE5IYl5NmzX40gTenaTThWNxEtdmGTGdQjepA9KAwy
0G1qN5gKwhC0Lo6K0QzKsXIjHFryqLBoB6WXd+oxZCuKWYJOsRQ+ZUw7qF75oKW1M6jpzufhrifI
2Yhk4IOGaL5mnp4nLL9JoE2tRN7r6Epbr8mOpHhDP+Kr7oXXBgTmXf/U9j2yugK6aMyeuhJocG4p
PCYCKhV3Qm/nlQwAeWZjIlefeAsTKcTjKrGQNmEegkvbFi8uFcB+/GqjhJ+2TebQCrdVnNtNjPlg
THsGCvmC2N1bBV4unWjlLgBhTlDKTqt6tzLekqAuPEiNfCf08teQFgYBd49Wavd0SHHxJ/vK/Yi7
wRlkl+jNqD4otWoObbj3ZAiOoRqeV/elkGEiXsKrrdod7jRcqC6ikpQUFuEtxhwG/2bMAzzJXAKI
FeZL9LZC/yvS1NemVG68eALxnFk5IBHGg6AGVL/nI4SSEktSHxqqbNLxs6xK14hGQPASBZTPYACF
1Ci6yG2EVhaJt1A/PVdKZ4P85RWdvs8Ur6SVSsFStQugJ7DfgvlfxPD87zKBWxegncJ8ppFKFh+Q
QWaGB5RtWau6UlolIsb1ysRS2efC3rzSzDyetGFNS1AQKcaQ2WCkMvpspcy7CCC4tDKrvvRVPapJ
Dit5y0xSmf3woYq7rNz7hUO6fdmWyEz2qXIYPLNvXgvpE/plKzu7WHmCUjgo8ZCByhKbVWDkpKgC
T8DWZoz5eGlKaIC0Zix6T0RFPcBjtRVCpLdr2IbF1baPfXXlJ0hLxVLwSXE8NCHugN/y++sO5Riz
IsI+DAZUFMDN0RnAmBmRHt1Gegh6r8LqrGDXhLoHHn1nsIND+IwZSbu+GU+5QRxAYZ5RuLoRN/lK
hWzRES5+2vTTL+pyHiSt1HLAT3PHbYUXd6c6OUpG171tafhfRT8DuBeqYEZzPrg7FhHy8QxcV55i
RO4pYM9hfq4ScKfGeBFZpXyjBZ+AdqvJhuV4W4NG3yyVNXnOpbbD5a+YuePIXTzkhwFrRZ8jGV4G
zckjK/LNtrOuL3ipZXRpif7eVa3oi06rsV4JtZOkePJob1JIBwNZurK1i9/vYmdnrhWxolXiEZZ8
vLxdj2JQfsv9r+vLWYRYTFpoElQAMCCnzHbOxzwm5vA7HOQS1T0ko7d9I+2qDjdoFxeInYnhu2wP
vUtUG1n+oaqBCJLwIZlqKg6tm1PuE1vsOjNGuoG87IE0kFdqO/C+yqOCVChbU5dd2BhtGiCdmrxA
L/ycyQvHDnM362WG54pPKdSPwJ0RGvVaF2TBo34ZmX7EhREtxjrTAkaS8mnUBL0PMW+3Y6OV/BfW
hV+mZg0XkQsApkYwpUD5QjExN0mFHcNE0/VPvRCqpmEpcLeIYFZDofH3ioLQj3EvIB7INdLVAO+l
tWCwZmG2kFoZsypVYKEHl3p16lYhjUtNzV9rmLWOhsKXh3GKaWri0GBPItuX34RxU7iWwjE1uMv+
CzBaRGAHGkslKmWzXaMNSdtOgsUgdUTVIuKuiR6uf5ifGDnrJGgT1930UaCx8EP1d+FrvCoVHiVw
gEwvdpVdOZVsht+a9dxbjY0yiQlWV7yz0SgAPic314DEi+dJUUEmAUQb6IRmm5ry3m19scF4TtA5
khvYhVzZgbYG/l5IhNAsQasdHGTAmPNZIhRrGGNiLgDtcmtB4wXAPaVObJQCPMSLOnaub+pCnL60
9g/EdkCtu2NYVDSCUy5qLFmlaFZsuuj/LpeDdv7fdc1hQ0QSpFaisDTETk6sNr+ts8fri1n2+4ms
UwPPDJPncEDU8FHIbGtEaTLabo+aZYhmT18dUoLSPXD6DZoOkpedfSIMK3FjoSsNRjMKhVAOZm1C
56wwLmRuy0gAQZcC55PM5h3SweQ2OOHVBNaxbuuZK6ud7pzf5+G3wZmniBULNYBowA9rxGi3dPoJ
3Sq9vBv22aZbWR39N2j9MjZ3lEDJtdHzK6CFLBGQBaux0B3QMyPf1M8oLI1G+eck3H5m4GaNjFzX
blx9XRWbLq0YIg0ESSTFK2H694sIoNTgLBdRyTDCrXcrWuFxdAC0zPTwHYVux+9W3gjk37OIRV/Y
m+UWvZj5Wc1Qrgk6s7uTUX3UY7uT9BEsvDXaVqZyxuvQyvXsEHyL99e/779H87fx6YtcLHbIvcGL
CpC0a4UFid2h2VA8kSv//z7199vOLHQ3OeoVIvhQDK2RJhoPI1h72y0zAV7s4+zGG6qy1dIC+9gZ
HATp0e0DdUTDP2uW9kjeQWW7RiK28PDCohClQYGOKTmwsv/evEL2MCHXAyWZoB5g5Ud5CxaDo3rg
+Fy9hRnlGxSOV/3lX2zmb6uzLLFq0bn1Jy676hsVA/SHwL9+QAUHLKTH8fW6eyweSLyTMdqugNNu
DoHPizpAqwsrbBQ0JT65/3T97y8EUyzmwsAMECIqrdQGBQxUFmR5DfnU3yMjgsJXtUGDY8XYYiy7
MDaLZeHINM/3YEx02NEDY3toCrEFtJ5e2msQ2pWdm4cyLYhCSMTBloaac0uNotFWlvNvqoCtw7tf
1gg+jfRzVVwcXbHOw0SaoJVJXOkjf5WGYytsrm/Zv5k3V4C2YEQjigJZhVls8tRuQLmnqCESA/hI
EvdbkA5mOiq0Oari9Siu2FvYNdiTkXoRKGxCCWh2ooQgCyMIOEFwCiKmbEtW+XYWou0vC7PoDjn1
wU9zWMildCuR8MzyB1nON5pPd3Gr3PpRtTJyvbyHf9c020OITKLXzGCxCXchWsPCqRA2A/v08u31
j7W4eQQElJjXwgj3HGSEBhH4IEmCzSvPmQQCspW/v3RYFTjD/wzMImwLHaapSVuj6jlAvSgGirG1
as5/+AV4pZ5lPzNbHt0N4xon9IKz/zI9y4sDH3ibykMjj3khFEpDiwJJJI9rQohrZmbhqEozQnoJ
K9QKqB1IyKlk2aaNvHbnL/rExU7OIlGRDKCyEGEHverGCjZk03zXW9Ucd/LWtQPflN5SvcOddT+s
XPhLXOXYSRWwehww/O/MHdVwlFlN4tow8y0/VghOp/AUOeGzvMVYK0Z8MUTSfHWbcNesovqX7uhf
xicXvohZNAauqQWDl9ErCshlAISADlaBLmI4tDcxcD3Q4LqlQFO2UFosgPfJKEZZ2CfoC1eceTEO
XGzDLCGJ47IStWh6+AjPanYviNZYH8jgxN9q8Xz9XC471d8dnx0bFvmggZ3OJQBXonoYwPDU/fn/
MzE7HkPL87ae9lUhd710BHSnjczrJpajy99VzI5G3kCVNxiwCqlpNmoFYlY0pa+bWNuo2anwVKhR
8BTfJOtCx4OUVRS+p+3awOfyCUB+r0J+V5k0F347YeFTnpIAAbktj2Nf3LZK4eQVuM6DQa/T3E6g
HJRpmtGpL0h+9j77HjTxRiaPFMBNmXXmIEEJlMuHzA8313dgMS5c/LTZJktlB2o0gGgwceeo9Bas
X8LwRvLHKFyZbVx0/wtDs62WmlAaxQqGVFDsK7U5KRZEH5QYYAgL85XvulDYRBrx19qcMbvtY7RS
CT5sVyIbEoU6xPQy4KlhCNpd9dCG9JQqoE4eQitvW5OpnQFFQmrEafCWyI9MyowEjbXOPfGkg5Z5
3+kQXNAxtryhYRSs/NyVvZmjWYciiiuiTf6Blmzg92BwBh0qfl/CnAR6B0prX//qi36PFBuT8drE
qjj7GCMLg4z2MMh4vSEhcVJBM8Osda6bWXZ8VcQbiSkyGClmji9lmZewCpdo66aHWntVio8sfxzx
ZKLpYALgoSeSsAW1BFCMOQpfQL6xxmkTyalAvaVpjZ0mEThHJFsRVq/EheQcT4y/P27m+iPARwVR
8eNo+5gBXZQ4IHCjAK/RB9DsGqJme7XlAul0fVMW9/7C7GzvGzCe9d00fNSXoDgtzlH2ig76dRsL
zTH4v4pRZQBVIHUyJwcHUYdachn+72Pqya9faLMpoNXlf2GoQS+oFQoHiZkdXQnZ08Uyq93ALAc7
OCPoKMyzd4jMkUBIEbIFjN5yZBYswiv4EPG1YvNyZnhhaXavS2BYccUelty+sKTwKMuAPIgbVzp5
0SM6nmg3Cf/3MZ5pU/+ubvqyF7nEEOcqaomw2atHDZ2R8uyRLRc/Wvo6DlbbxSu7SSdX+Gc7Nby1
ZBnZNZ+zgAAEpwWNjEtWJAB9+SS33ChySp9uRw5yxXgQbJwuhIfahnxyDGFc0Ue/F4rymhA+RQGA
HlEC+HblkNLbqtVgthKzJQGUe+iUVW1qtVkLJjBmNl56p4nesQuiY+p5D9fdUVryeSLKcERJJQqd
X4BSU7CSAOCLCmbuQNjWQva1DTMNOKj+0HWvE9kIulMHFrRoRb2l/ltcNhhvK6Y2koVRaDvte6vC
7SR2kemH6UskPBc9VIPCdwkTy0EERE2RWX0VH3PVMxL/LSGqUeaqzQVwmSYR4E3fLF8jLlq6PQlF
1VzEECP4MGYekSZSHQqyhw9Ec3QlPtqmAuIW1ayTXKzRZlNxoQ6jiBfuMIumreaiCZvgWmCyYOMJ
aYY/eP1o12sU/ZzxHurHRya6R6kqtgpoKjUETcULdxnoqGRwc44JRgn85jQm8YOiANoSR6eauHj7
ugBYouw/dIdkoIexfx6l2MjUT0/hvZ4DBxKpw6EIBSOXmyNTgFLGtEwIInsARxG7BRfkv8luLBQD
bWKDA20F+IYNpWQ9izMQbvEbjv8/lhEcNUHHHkhvP97jPAHJFN9lNLHBxX/qOT1Ccd1xZQ0DEo0R
lNWhj6otk6tDIitGzBuc7dCkiWyqvJ1g0pj8GrxdKuJZWL6Nkmv5A4eCvGRgdjwyPOGu4aHZA+QR
ufDuCgMGKrXiITD6StGB7NSHmIAEgR1bXzNF6FNGGkTImxriscJ4dv3B7oY3RQt2VX1OIvnOB7w9
B0CsTVHFqYEQqrpDxQgAXH+qFpx3WmzVPRRByuk5rH7iLBoQvfussuwIKpJNxaDtlnjHtgfnZRAe
6PCepbGd+xLIRNVkT4sXNF2BrZXOoKHUKzRhAYPVBTBjBulZAAotj4nBcglTHCj5sdBMs+dAKZ2w
AR+qkFggwzMggYszQrHFqskDtGExt3BkDBMVMUl3aAGhMU7MosGUgeACiA8sjs/5RlIqoIjC2Op4
7CAfAT76thqBbGygsYrUOwsSQ3XBQqS+h3Fv9cCdRj4Ig1jGbvPoneMHxUNxo7QvcQPgkAyVyJCi
NECsbKCnMMxNPjbHGrilNBssCbOqnZsDWY69ljCcBZ1UOx6yZ4xSbKvYf5IjODkDXnpMdkM7bAXJ
b+79HCMYadBumq6MDG1wRUMCoyuetnowjV9Ah23lKl280i4O3SxLUOKk5OP0ROikXSk/NvJnioiS
rKleLEXIy7M9ywokzSMx1XC31JMi8LnPn8LVStTKUuZ9JLfyy1ibbBDQCQgmT09lbwIieD3YL8VE
qIViNgqCIICvz2rUYsCLruijqaKGZ+cNi1ODxeBpALVAslJaWMybL0zNi3eSyFw1h6mm+IKWQFJD
qbvUmQCR0EOHFV5f2PL2/V3YrJDX13WZCR4uMbTpDFJHZqK+0jAxBu5Z1y0tZzcXC5N+ZxpR3KY8
r2CqkwG3OPU+A9fvthk3PfhnI3oKlKMQrpHyLq+PI82QJQkMVjMXpN7YeB3mYoA9ToEi/ORKf6do
/SkaT9eXt+zr/zM0r1QnQH/iRoAhr6IGaW0vZ3ohrezhUmtPIXBAQFsmpTo+LfciWwPLd4EZENQ/
/VfcFOjQ1PucGO2HYmZO4ERbABWs2skhXCscBjPbi3q3l06YMru+2KWeza/fMbu1Ay1sMIGF30Ed
xSIm+DN0AWopG8gCPQ8naG8Dvu64K1Fr8eV1ufpZ2EpDMmp5BqvqjWvs2aH4AwI7WpvqIdeBLHYe
AUkEJvmxe5a2uXN9yUtp66XtmSMlTUMHwoMaCogmJlDrZl+h76FaRXsnpi+Zav8Xc3+Ty9mHDn0a
YKjr563jA1XALWkiiVbA80kGwHQrnFPNwEDK5rrZpeOCWgEQSBKa8mx+XECj7I2QIK+NpDjlCQYq
MNuPSS6AGVbizvJ2/s/Q/LjkGA+IogGGStk3asztJ4aXvtdw7OykQkElXwsEi0VTQojMRdAbIYjO
nEcMmiThIpxHzCod5Y47pmRm6vk1no7CXaC1pxSZB80ay42RZabMqj33NtISmyrBuHKAFvf54sfM
vAn0rZIUZFh+j8wO+puWID4WDOtOohVHWhgWR43iZ2BaAkYKYtO/Q0bW0kAiPhw3q6tbxoKbIcEU
SRmcxgpvisR95argeL1030XuUZUDsA8/X3eqxciPuWZMrAOQo6EF9vsnQMiua5MKP2FQY+TvnqkB
epc342uHxKBxU6sMRnMM+g2o6O9WbMv42/Pn5qXt2UFqxlB1CxmfHaNrpZ4eVIgzojePoat7zHqw
nbwBa/9KmF6zOYuOcl97Xi1hvfVwTgRbCVe+6U8D79qiZr5cayLGdFMYUAEUHIUGnP0eZn8VFYOp
6R3vXzTBf9BQkAzwnIy1DqoCmenRMrbdJPmq+m6DUS+ddy9K32y4BzJ4IX1CdrxWJJ5+x7XfOXPz
pHb9hIn4nYC1lamqU5ASujCsHILWCaOn69966QomlOBenAAnKFv+drOUNmEQUB+Fue6cAsrD7quv
6xamv/DPei4szPZd7TOCSWmsJx5OTfrdyxhlJinIzCA7ueJDSxgl5XI1s71TkCoH+QhbQvDmgaSq
3indpmyfxsIaklcVbJV82Ha5GWHwYE0gaToUV9Y5h2QojT/SqsVOduEft4ZSPIY6o6F9FCP+f2Zp
RXSCbgpBbJAVeS43NkaRCgoGFBu6jNyl4WjKAuQZ+jWhrOUF/TUzC4IMQ+SkLrAgbZqBxshwU/Cd
q3ynyRrN3bKlv9WT6d8vMrRR42rSNUiGRvJc52c/3gzDUyv9h2zzskYzc3Uxk/qg0GClABVCWUe7
pHj1qjUc4NpaZu4e9hKPAworTcr2Ad66mBdC+yAxtSKxr5+sRVMKpncZcBigmZgtqK7aQcKMN9Jn
AFZiTIE25c0Q2v4aO/ziCb6wM1uS0BXojk0JjixgThgT76MX3wgoqxGvdFJerjSIFkPShbnZIdYi
DLQmHcwxalYF+AMyR1uFQf9szj/HdYJBg0xCRhN3+hUXPscC1tGkxh0nOyhZ2Cm4VwzUDx35CFpb
7U62Y8fbimC4S9fEcRcD/IXlmbeDrqgtwQEDxkr6lPg7sXnwK7tJN3yA4OnmuousLnPmI0wCEptN
V3ljZXuMuWKAWu9Nb9dh9mgPtpbqM7wRAKdM79ao8BcvdC5JBDzIKiBqM8tdVBWRmsByUHKd9Pda
dL6+tkU/uTAwc8t8HCoVRU20hVliSiHRxSzTGTOvW1l+tnEFsFtVooBmz57gRYcpsRDzhuCOtqob
cZdXRr8brfGWO/lGPTf7AYJnZ7ISrBYmahDkMduAsZoJqK/MqidqX7rKz8VcWKJBNifwP+wTCJ+z
+97AKPHBvSWva7NCy/fnhdFZHSWNlUBKpmygASZO0xMn3vPbdPMKXKihHfh/gcX9WuTsipGQZQ8g
90DSZyaPmAzVlWO7u632ZCuuEbsvnrqLpc0+48gU3lKKz5i/1KbiFLf8o/4Ij/QMpxls2Vbvfct9
916/lZWkZPEcaJDcBrscLtOf3s5FoAkxql6B0xLXjmxLrqyr65WFpbVh+g0qhhi9mqSAf8eycZTS
knsu0IVGuyWbfDSVUw+BOkBBuw9lI53EvXbwzuJGXVnbosNcWp7FMpKgwe76WoUZTv2tcNDeGz+6
zvC2Z9bp4S4GzeNKRFs69VTEeYRIhIKBjNnt4Mo9adDaAIVlFJqAyety0ekNWxG9mP7K/Hb4a0X6
6cBcfLQmBt6MB/ho5QGka+0+/E6fAlvLdbKSHS+e80tLsyNHAAkkTYf1tHZ/8F9UUFLq9cbdqJC8
90B+rqePtdPsn1ai2nSyri1wdvIGd8wxBgazGnoUt+VLeojtyCGFnWz5jm6i5xV7S6fgcpmz4yf1
Ak+bAfZw0m87xJbMynQQv8V774E7j9VmFW02BchrK5x+0cUnlFiO9qALi9E7RJuiGyIa4KloXqAa
UZvSw/X1LXolKiUEFx3KJPP5uYoqVACd/UQ2WmEiY6fQP71sXrex+IIF3fj/jMy+WZPQnnU5jORm
/wLIfOhbTzWYeiF2vJctkBBgXoBb/FG6pTqoH8qdt8Jht5hNXP6C2VekfSjg7YFfIGxAi1NYL6mt
vsam66R2udHe1QeMez2Xb6FxfeXLh4TIDFBWGfKfc3xpVqjpICd48VTfgeU/KYilegCCizNXTGbQ
2+g7FnRM+t9WK7noquVZgCuyOgXTByyD+OqEXhyYfnR5F76o2/jWFyxtm1reV7Uh25UVL3ovND9U
4JFV9Mln178wyqo01AhAAwizsM3px/Cl3fA7tmNfK6amJfxzUGQqSsilmKj9TIlcHBSGgdmi7nEz
shcNFAtv/pnct3vACtL9CC4eIxIM9dbfpRb7T/c/vTA9C+ZCwvyaUKRwQmun0YHlz0X87Lqg7Eh1
Mdty9xCUz7W7NgO5eFr/mp13pvK80kppSulKWcY8bbQl8TNNyXllY6cI8+/GMhn7CoU9Oh8Jo0PH
66yesql3TUTR2+p3aqpLDpQlTNXqMElbmOCyzj5W7E6n8JrdWZwgQlaEYwO74UG2vFv3FFnZDdQ1
65vGRKr1ujZkt7idjGJumGJuUfyJGhcO5Ce5iqcofLVl3yrY7TqemE0b3F9f1qKbXliZp/tNEzXB
FM+VcePmoEl0N7Ly1Pcrxc+lxy5qK/9bzMwlC+KCPCXAgW/SUwrMl8vu2R8JPFNrKs0ruzZ3Qp8X
o4zWAdoG4l2SAxq1jWPr+pYtFpFx9SiY0eBQeZgPNdQ5YlcmcKRnMbj8YulMitew8jYBSJujsdso
9CvKhju5WptBWVzcheGZC4Z+UfpDiY9Fw2ehO2AaEajqlcUtujn8TQXhKOZJ2cxG2o6ioAQqHOJG
cUAQCGLJk4h3kvIJlst96IDc8rrFRQ+E2IPGMaSLosvsRVswphbSiEW18n1e4CY4gd0QlHr/xQoA
UmAz5cg8p2VfnKasjqmvyViWBMxvjZKlmr0GzblJV66YxdXgSatoIq50CGn9tsNqYEBEH3YSaMP0
ts+OebQbgtfrq5mOyz+xSFU4Jms0WePy5CgXq9GGRsP7gKG0l4pPgSZuxqRxRu4bOZdRHy0g6lso
pyqXV+wur+6v3enfL+wq/ZBCgxkQqTg60AidwJsxMZPh8/rqFiP8xepmHhEmvscF8MxhDzWIcqno
F6xy9q+tZBb3eo+FaZnhDHe7/EC+fBQDptGJM490789BuBnfm08gldaqVItLw5Q9xNYxJfePcpZS
RoiRIsy6oCwRRsvlD9f3bjk4TcOLUMkC1ECenV9FAbFXFMp4gngQG6vl9xjNl0LtiUEDetay8kUD
uWMhyZlVV3wlsVte3l/js1MWuQlkjQEnA/K73VJ6DxKJlXO8ZAHVLwkwCvACY6z+twcmgtdEaUih
qUHbPY2HQy+sTZIsonuRxyAe4WgBPjY7w56SyTQpcIfU0J6TQIFgN60JJRo1vK0H2ewAhdGO/VpR
cSm4X1qdPVlbLXY9MvUfguFIha+mtri38spfrLqBSQfddA06dKo87e7F+Q1yVhXy9F4EgaMAaKvQ
7N3ouZS3k5hDtS/rewFAudiYyOYQw2iw1RTjuoNOB2seui5/wix0Qfy5EcoGP6Fxzwy8hBPfcEQB
ctzGBQBpK3nH0jHH+JwkItlHBWdew+GdAj7cdJI1AtdyT9SNpoUHAeDCPvRWihtrpmaxETOIXAqV
EabSY5gaLYGITrZncvEf7kukHZPz02nWdrobLr5h0kGabmpiGxF5ACY3CD5d0C952+ufadFVuIa3
kgRTqJbOvlMpe6wM6HSR6fk2PkAi6CgbRNTzfaxru+E53pGbVb6ApffZpdHZHg6yHNCYTJ7niMAV
72lmdFblyA+BUVvFtrObzaPvKLrnpDpRrTXJisWX+KX9WXRpxKGpVBH2h51gSzbYxIud6wS7jz8n
qufv2Zd7zHdrlAx06UhcWp3dRbGUCiyYrPYmuJ438i11wlfwim+im/6+3XxCFdOKHHEbbN/vhns0
J1GBZF/8lIMy4vpXX4pBl79k5lu1R7y0nj56jc32d03tZGuIgelPzM//hYmf++vCfVOvyEF/OH3i
O+k5MrgB2oe71OErMMmfRP+anVk4jUNOctrBTvnSgljDPwRW9Z3aqN7u5K/mBSCDbXi78W86I3TW
qqmLBdzLRc4u4TQlCcg8p338HFBXAm3sLrgFt+yGOM1LchpW4vrSpXhpbnbt9mMKytkB5mR+aMh3
C1D5db9YiwY/kKaLr0YiEINW04K8p+AbpHSNPh7j7b3wp9ykm/CZ3STbfKW3MJ21+QfEWUONH+0a
Avqc33EuU1xJHAbkEk2yb2RzBFEhirnCQc1XkpafOtc1S7NTP4A2OqYpLLGzvANucB9vJCcxUhsM
/A6Inx3FyC3VfAYAzUFPbFtDLwvUaw/X93jp7F2udxYFlLYVwbQqITUcX/3Q6EWTVi/XTQA5N/2V
2VqhIiGDJAjIM02az8I1Q+yVJI1ghajobheHWBxtOJCd5d+5IDOdxvV9Xnr7tirOgps4oMN+Lyr+
J2TCoaaKIYvjrgdui1VgNwH5MS5T2wsrkILnP1Snff+EofVS9/18o0TVLqmyT97ybV5VTi5C7q5o
IeNdOh0dTDUi976I2cvM32K6+Rh17baEhkDjc6cXz0Gr3Zeav/ND0NdjSKIJvY3Uqhgok/UmzUy/
T7ZtSvZUaaxS6O1Wve/AoK8AsYcPOkBiNN8O4L0kHXfkoTESKdv7WmOIXm+KbrTXxGoXgFu4V/2H
GEIXNAa/XeydYpa8h/S+iUYJlMjDY54EDme+0wZcF0WITj+FVa27avPRSMyJtMEaOEhcW0DIUEoB
KWQUgjhdM1vQ9KITaQ/kBbooz7EPmlEFldysvxGBPB6FSu/KwdSg2aWIvi57od3FoFStw5cKigPg
gDvkI4b4Bh6AeJFwPQd7fF1nlt+rHxFn+y4YLVQpQLmdQegoVZxKK2wBqlJQ1QHZqevrFIylYiHa
LSrXWVacW7m2FIK2fAwNcI+8dP29Lwe3IIIwQq+5bYN4Tz33kLPSoV5qhXngiIkG9OXoPpfSo6LW
J+BWMIlCwYMh/2kk76lXi1Nb/fHLAiykdwH0m9UGipddLj7VsFZpruNJ9X0m+844jpg0hPKeJxty
/BSI7yKoSUfa3WQRtdIKPO0u2coYW6mEaJPW2b3nQpfAK3dR6oErHuxZFQR6mn40au7ueT+aUIu8
B6zQqrLECVL5AIHPnSgDWqm2TkpAIQ+R8NqvEtACv8pgvE7ibKOFmAWuOwjw+VYDHyChb6SBbEqY
RU16sm28aFN4yonF5SPxycEVQqf0/NeYK8dIZlZVJGatQfNpZI6SPAsg7odeAKHFH4xVcT0hbwVA
pHlO73IfVMzASe8xML5lPNhoDbRwMx/u8RmBfjeV72OQaDI8MUQyVpsGXW+lDQ5qA50GWHBTAXgN
9FkYv28zsiPpn4GrdhzkYKiCuokcVi8JLrMQWhLdk6R9CVzudB4r5xgEyE0nfLUV/4JQxom2YIz1
BQfyv2bjF2YDN4IEAgQbBrCSK2DPxpkKlb3oyob0/zg6j6XIlSCKflFFyJutXDtoaGjsRoEZ5E3J
S1//Tr/dBDFAI5XJvJl5T+c89IMSjmX9Dm7hY2E6JcOYZlumoGICoGYvxPZ67EdoCCDlq3o6mnHr
JZbxEJvOIR5R90bGzdQEI8PyuUm2eyBqD2ArilCuXWRr4JubZm9q30Vr7MTWBmqKI5Sm+nMmYbIa
TbQKLWys9mxhbevZTE/dkBSTsV5TmQSlVbzUQjAdiKt2nrvBnCUndfhLcGe2Rw40HkjTbueqec1r
ZqBjnP3xcs8Tg10x7xRtPkxJs4s5ZCesa5VG3d/OtZrNXa3Ku6HxloR1YWbksZ5G2JjikULbI4R2
nrn7xniRR//QKVNpatFSzEdHbadvUGbc7Tlv0+OqLQfd3Px+zEO1qkOjx2hKXjPW/tjCYiiKoy2S
Ow35aYYw06nVa9xuu37F/NtQHorNup8V8ZzPPb063QG1O1Axrx9srsB1rQ9xauNk34djPtI76e6c
oaJAlrpDMI3bfbtuIebOMuhn4Rlj+xB3CU7Byl43pJ+s1CbNXsceW/FNd300THYJWDWWwN2t7Uhm
7SFNc8B+9YnZ9ZdtU67NtHzGzNParKQ1RkCz03CgRVo117Nw3pz5R2/vZdoFkoMRqEQAvcMvlO90
BcgCQWbq31d8oqaCAkRnh4ojmGKrmdB3GcR2Ot42pM7ISOP7Yt2usTXt6+p93poX4SghjPghSKQd
qtnwlzd1VNTiB7Cm6umpHqJ6fSQpR2nKTP0MRcSrlfI3NaFbZD3eoUpTvsbVcN+NENrU7m1KjTpY
cgMUjDWFsaEFI12pA31+LV3P29yGt4WDq0bqja3+o6JEbm26p98gGocv0dElrafFoUxfxJLHEf1v
AIDqz8LgQMXVEudqs5j82V2PbdMEbQ4kggkWrwTzF2wW9+Q8hfbQ7yfHxo0SZym1CorqZ3VjDsHk
Gqebr0Iiq7HqHtVN84qeei6NfNGYUNhoLFYw9BLJvYGtiZczVt1zbsrMfU/MNRRaFhjuJLxEsXZ6
wzRyY3XHHuSZh5FsjLcURz8fZ8IQPxLYESZYujsTgByB/GWrI0wHEBaWKE5zp3sjk2ZT9pI0StTw
EcwKIKKB+awpqlMne+GpqonlUj9xjugz/7IVP5+LDwvysN9DiJhmi4FofQ7rpuPdW5zSromtqDKm
JV7UeE63ksnDsXpaFLyGbweDhl96BTABmrwdCsMqok2b4pBJA5gwX12Cfwv5e6L+VFNxsabRoPNw
Nb1BWggJK7dEEzBWA5pYVIW3zLn9NUpuQFHba1CNxmG7/e84e6VtBZPskTlNG3xM08ZWmAACWsX6
t/byXjodCn5+TnT3J+mKc2W+p7K+S5MmXBcqGKXS4JrdfMQYnkB5olXQnke/UXLwE70axjWNPo6I
ZJtHevszu+JrxOov0MayIAZKVb82hQoCyXVDp8iAw5QfjlHRwctXHZdFVxVhn5OumNLxmzG2vSlZ
Js/tCW7i8TLPTaS16rPtFlFZrDtlGe83zGE3s7xftvUfNnB7QUgr1PaB+ZiH0U2OpQmfgd5+b4JH
oPQjXsFKD4BHP/Qpx7uiDVrgyPJfXJkGZvfZY5YXYa3OniO/EtHsjEK5ZGUXZHxmt6P6wMgsbrTp
c7ttT0oLmwCdLCvx7VVAWFXKUecabBiYBSyl+clY3TnLP301g7Q3fWfChI8g7aZMGp391jYgsjPi
w6EPtoqtgwQCnEI2nm27UbNBCcK0bYeXTHUYJjoXJ6kchVqvu25k5rWf3NNka4esTZ+ycgpkru0n
TOO9qUueGpctZHG5rxVMqAE3lbSKmeTWPg1pP7Qzeb6AH9JXbgjVMdRb+cxIBg+8CnGnDPT/QWJW
H4kWFw/4EwsBg7oxMJDj6Wkk50wo0ThXUQfPINl4CY4VOe0cYuPiM7L6ZTJkYM4jWxjI06jvGDCG
oOXAk5mSM9MHdxr278k28VTlLumtIE6nv2z9bnTj3A/V1Z4Xr1uYHKsYSq6d+6FhEHhSpNfFzfOG
uUY/XrOiPehT4tkKSN8h8TJA8AOLUE2ebGXwdAb466V7oDHGr7J8Z7g3n/3hXhjtIW7dr2JZrnWG
13g6ButaAoYi9dGw9lTKalds3FmqEMFst4GJlYlZ8Bm30uvmIXIHGaXur46PpRen9d2i6PtMOrvG
KaOxYFMpnPNGcWGIiHHkBoCO86wn3Piajc2ZuTJ+aw3eKrAzdwQ53r9pNiJFMU96y1ZZh0syp8x1
sUDVbCVK1aJmWAJL4mqRroyr5npeeII7R+G9usn4nk05fvApAPHh2IzALxrXLxc+nWg4yjiD/KQS
16EbI3UGzTAor/E0fgvUCLubw2V17mKFAy19peLrp1OJD6iB3Fzf527hVYYOyd36GpzM5x6SBDgL
FveVE+UNRwPkrSOIm6dOUTgx4jfbxEowFWaYLfEbow9F0PDo3C57n8bhu26xDi86AEPZOnhGlfVn
afe530AkmRIOfxNwsBQFcu3od9N4LvPVV1jdhhjvZfvaDQsNTWuhk5W5WygrlqPGv8P6TsI4yU6L
67VLX3sdLlihkZW+mk+eqfffltVGk6570iIkAP71L5axRuDYztxffH8yeu5SPakWqyBhgCHVPKG1
e8nplrTFbmjf5vl9q9xjajiwm/QRIIbcVxPEhVKgt9TNuWVC2cK+0VvV+l1xy0vS2H9xL8NcyS4T
N6CiaoGpVTvJqH2v5kGu3czG4tOkxi9Nl+MoOWDkV6dw+cxspzrtZ6/04VxbFwbUr/pUB93YnQxM
wz23HEPd+BmsKaihD9wSMCVGeUlnT2N2eeW9zkYS6MR6GZdHO/0lt+1BrtYzisN/Z6W6u23RfeHo
4D9n/gzNPJvx6LtZPGCjUlzyXHub8b1I1AkT2m2frjMXgD4UvjLWRljP4LzWdl+7yXWY3GetFfwC
56OorKBKmc4XqXwczXKJRL5BmjFat4u6Nb62N+oGbAMCuZhUlZQi5/Lrgexs4N8EDjJCbQIAWsFY
mo9jTrOjamzPK+HbUmUv5fRXaOpDkjCODyVMR1LHYuM8rdU1G7qUc0965Pycq6Ry+Qob80b9SE5V
pZDPm/sJ5lG5lPvEcSS8koLfjCN3a9tPwAhrK7tPZMzAPMesouxKpXZ8kU7fsmtPhkLPkG09Olvu
V7YD1UM5YsTkK/l8ogQVVjGc+2wlZ7N95lXeJlMcqr7Ay5PcRHb9740j5urpJTEXvAbKwwQ1YzCB
d1QY3Xf6Yzv91tww48Qut0bmKefY/RsWayfc9NS64pqYXI1pe4pFsvpZvNKeOR7LNPG52JioGusH
HSsCiiq8NPqKs+KZZou9EMW9Uvat12nOyUi1yJbD3TpsxMhS7vGTDLdmgYneglOcy30x5WeU/WC0
ys9Mq/1yhnqRW09J9t3mVmjUzr7fUG6FKT0G2w56Fz85qUoiV3Bq34b24ORZU/0nY6fyVYbtfNTB
nTVrEYX2g+iUe9WM/cT+hKnAojTtEbcI1oNp0TNvlCmaBwC2rgctJNdotZgZY5Dst3OH/cBsdG+T
0Azju8Xq39XN9jM7xp6b1R+1/tdJLRSrBO9dq6sPxDNPMsblQ6zrSauINFzCi3ujl1Fcp/R6jdVr
N9f2W244vn479prC5Lga7UgZq6jgTkw6HTMEjoeNfGkiE4R6Je7MyQ4zaSmY9vehGefUWgY5eEuB
09C8sPaLLXKxw7UBNNrmrunOiv2gd6bnbMlrslpRj11cC26s1qkFzdCvMlPuauKnTfnE5Wifr+5V
X/8aYZ6sprxuRcmRLk84R0BfNfKwsa3DaPXYVtSBkSnP2GSEVicfakflZ+Jkv5nUSxYi1/wWtZk+
bgecnOr7tHZPGNkybYktfDZeDHs4DT2O1tXCEIZ46Mbm3gWz18UTaLkhGoriR45w25YhjUiOv4xe
PBAU4r4h6+NGeQ0810J68r22OYmORmON6oNTDTkqnrrkV7NnYHVfir7ejNeOKtMCiRk/LVa2Z3rC
FzMDC0q7MAeJ8Upb9YFpp+T6nEjFqCFHEXbA/PG6PHlUnJfYrqJYAE/ORfNcODb8HrNGcbII6Q1C
or7JE3+0bSw+iyyi+Q2X69ahsP5J9vJkw9qMpwZvHYVcbtK9fik+MIagBilSQMx/g4nB901YdvXp
gL9eQixvekVJzLwOMKeqR3eb/iUZWoKzvvba41DNIM8snEykXjy3t0NwSxsS2fqpcuR3DixJSyAX
qdNHU72KpSPmru+ryjgVJID2AMFGgQdXmXpIN02zK8v17GTMfblxdV9uGlwX99/UaV+9tv2amjw2
YtiVm6N7rdIcbUu+je1fPS6fuUzvJgvU4aK9JTVB3pDfVws9na6I0mk9l/pGvqMXnnFj8fWq79Ca
Zxf2CaIlN/G1XrOROGrzZVr5opZhdzPcIBbW8jqgtrfDHKbyMPmI+qWK5MzyA0ap55wijjO/xB31
m/QrF8o5JT5rQaf07Q/cbk74dWeuWqjSxT03MJrN+dIY665alx2D+wfgh2NkyuZpU9B9UgzLbHJI
1b5zFREkirtfyZlxLfur6xIflO7YDBOBoQZ8ijxaK3UCtGFvmiJcVe0EdfS7X+8nPIpQTUmQbF/0
deis+DdpzbVcE2/lWwVpnFHzblDGCGN80bpPrvPc4UHSoYnYSxtqHM6J09yXSRlapXzQtHkn2mHv
lNmjvgy7StFOwiDNJFdrbQiiq4FeYfj0i0Rb3txZbuEvqTgYbsJ9HRcPKmky1ARaMX8kPeEkJl1g
y/zebGAp5SMO3QW6qKOgOuRV0Kq4v1hViMu8qTZPsZh2rbvsBlMc66Ww4Iw+40j9nKVfTXyja2lE
3XN/3xYY1NfVWRloiUmcs3K77rTKBvax3kLH9byqLW1HeHY1uOrovbOfKvPJdbdIg0ybNdiV8eX2
6sLcWGkHsXKD7sJ6NzGSblgXixylI4NR9RIQHAOYggvSVOBjVtm+R4B1ERUa0/iq5gnGW/2jiOtY
mUy3PCVcNlP3lo3Ke55IzHHiaDDi05hhEU56oxcijOM/py+vKxBhR80ivR9f2g2qLBF0oqeg475k
CvSIcA5AVdJ3gXCXY6q4OxXxHCaY0v9azQwaVg+KRdsn/WPLs9FUiKoVykgXA7LTD6uABdyhMs5z
/LKu1dHGAWvZzKAqJako8YQ2XrJC97SFJGyDMVoYXZRaKA2WOFlZT8PRdKqV+qJCo0/rRyWzQLK1
ft/9M4fqVUl/C5JnjHVqIAtbfqmcmLy0JHwRe2ctdrbTR6Bs4ViPoQVUeVPFMc0EX5sDLrA3W/T8
jorDZ1RR8bu3ZQZD7bbRjbxj9+vRKLqjmnUYUsFInlHVUyKq+DpVknr/dFTSFatO981t2yXqBzwK
Rcxj05MPma7BmDkwYgXMU6C/xhoWQJbh9/qG0wRZNgFPS56bWntD2sJth22WfWhW7K2IoKs+7pfa
PiuOPDP39tUNKjm7PXmJMT0ateuri/a6GPNuAGhXTLRnKRNZ+XrKTYho9lNhFkoguuKp2OrcW2pj
L8YNrFITDJitaN0v3L59jwIF0PguLmAQDryzpk1eMIfxdJM+SpICTDpUrxpk6HAYere7uUIQr+s3
lwWf2+5C46+t+ouRn3DtqLBXU3/hGQK+xWpl9ESb710NTUSdfhodexy7P2rYBjr6sHPG+lWXiIzx
lEQmEirRf/xLMBXi8wTKAmij0kLvtKk8YJQ+whl2SuupnZ7I+D1nIcV3PpoZvmW8vNv5dVs5da1Y
PaVrgVaIXtK5Ycd46u00LhzXEzSE6sRnOdZFoGfupxy/JfncqkAMjZiTo9/Yj7ULDLQCU7iu12RN
TVY3FlqsmLZw8MvK9SiJ/4mYFSSwjupKv9fj16HMXjrXpMll+phabHrpc2lHY9fpxstgdEEDrgwa
pVSMQBQMwMy8vvJBEum7Fkvj5hARr/lRV15sU16mIiX6oMe0EmcT8phULpb9Wrg4gxf6m2UiovVZ
C9pZt9AmsuygDcpf6yKGDUQ9CXFcw7B8k2kng4Qz7eqHNi/tUzs/WHIBWxePcl9uy2FLDC9W0FxQ
C7TWuoN/91Xpzxps1Aaerr7UT0nj7sseyoDeLsFUfihq/s9ef22MOB09PhZieRhhjk6pCW57rPZK
CsKQ61vFllcR2fNmgWQojX3Nzim3grxZQfJojs2GerKloW0m/3LghpxxHyrlNDQ5rKeueYngs2QR
gzZ3+dI8T6Y8D6m6c0dySHFxmOWXun4YsxFrbox/659tJv0Y1r0ohzCp/jpsWrMKjQ8y+2ozWZGY
vgXgeBhd8nj30lCBtK3kuQZeUDYf1NMjgwXW2gVBOiAAyw1z9nG+1lGr8Qu29XkoN7wUUhQy82CB
9/Z0tfQ0+V3WyYkMHq7y5inD92J9cAvteIihIl3fSkfNq4pXnnlYrZduq/96MnthLIE69c/OpgRV
73oKpbkmbqD1ztiaOU+4FfmVY4QmoOqK06m8baYSgFNPPmvid9PlYcKReTMzKJZvbXjp4XcmYxbN
QN2s3NyZsEHnku/sl8CcG4qq1HScsj81WHVKWT6YLeKt85Cav3z6izqXF6ZvwLre5EGUgW6IVP1P
6tbRqo2gwZ7eU7UldLnpaxcU+/IOqeXoKPm/caOqWmqHpMDjZOHkml5cALHLBua7wHQB963KNHfK
LBHMnwczPqfJ1zKKJ5P9LVEfVOeBkM9TpjZwtvnJzD5nXlna3o9A/TYdvXAkllHTE/UQryOY3bLP
unH4nB9N/KmoXMmk9nmP/RkBlritJPQ0THkHc7n8b6A3lIdUH+8S8TPbz3r5vg5/NdtymZ6bqriX
oJ3x9SR/jx+nctyZdYJ0Ux3j9RshCpaG/V5Nyk46xY5KHSn1nSlJ6FTrOGX4awhgq+Zn4nyRpQRI
BlHLA7FGGbUVcBmLKlJpqnRTjw/l5obtiAaDUd3Nn9wy/nUG+Nxh/gNafa4761NNYLQ4il9o2KIJ
SqdCIoKAUsZug4xJ+n22BqocKxz1uEHz+UFaMjAgmyyquNbJ3zaJF3OJLS913uxpeBL4nbTF95jw
gHvUq3b4yAuSKF0srz2Rha4VTMmhITbuQ25hNTm5V0xkoGCzv5h4kNrkcBp3FKOy56nt7+fluybW
80xiyLS0zzGfhYLTJ9q71ydc9cn8WsFKFUX7aOjvidQyX5lf4Tt26DzvlNE+5+l1idVjEqMuDgX3
7az784gK8lIl4qCC6Vwh0WINpVLILt4be9s1JLqgjv1hulLRf+/nd2WqXt3FABzadRy0MnQTwhcx
xB5h/wp2Sf3p3VNNUOKMf4pIHqSkKpgVr5uDts91c1PX1/GWquPfXiWvWhVzWw8K1R5KKU4ags6I
mK71eiN5MHkvK7zgBpk7xphJGQIx58caoKsZu/d12SOP/BO4NQ35VaLPztDuUyopWz1HxspopYsU
a18aW0QKmeo4AbjXvvDtequs9NA3N7cw+d7m7dHaiIgT9VzVMdW8+K4fVyTBHObKQDUMt9KS3ZV1
iJBavZvN5VlzRn8rxgdl0s46l55T4pOYv7vN0eXqT2Y3mtQvp6JiVImjU6qBMtXI8lSzuLEL+2JM
+CO+N9Tg2uw1N5RLGSuP1oZg0Fe4mejiLi1ui81WU+yLfmQJx16LPSUdHhKG5yYEqGmARFcM3evC
UmrwN8vN7KmEW70QuyP5daGTpvu0WcAN1j7Aeqy6X0dmJUdzoeIjTJJOELLgl6UTqRUVj+nXnqj1
aIdu61/Zeh7RnDc4CNwDd6lphnaz8HBJBusrzPqjQmlnmfW3gbJS3VG9Inp21Gd3mc7E8MBx4Lgr
zqEfU5Lclnm/1j7O6UflTkFCcRdeND60Fwvpxh03z9DvpeLiPvqV9w+3oa7JsXb25IZj2vsqyUHX
QT3H05Fl5tv5r+aO+zL9pzbFh1jOSbreCY6iG9C3Urug0LUBOxgtZAPudfWTVuZQUBxf+0eXNot0
/ljsDoEDad0wiueCrGtLHNiEW7dfNGo2yvYwYp+k2cu5JCTBKNPHzY4jssH20SA9KLOjTJPHXtfu
hGDkjeVZt91OblwnmnWFvfbYGm+DIHPP5LMYPurCfrIz4u7J3FcYhsZ2T2BT41key0fU2bRaXzWx
HQgc+SxmWPbf64iftVol19Ss+Nvd40LBL2kS31ifisQ8bOmGScG8a+SyQ3iOzKx91Kj8qbEWWNTL
nHoOp+y90+PzypDEas746bOMyu3gqBSu+mbHhU4Var02lhON7aWrxoPBxoNhGLqrILTgMuGIvRu4
wCJFsszm4TntWKkmRsz49B+HcXhRKv2X/3gelJs3qQgyzOS8EmHf7pw3I+cLgwy28nWs47NLDbAy
m2NlUYQm7iEjVRNCitX+y1XTS5H2M9C9qZHv4gwpWiPmSuwlzIz2Is3fziqPaX3uaNNYNIOF5dDH
wnTuWOxj5dVEaF2dKpCdE2ot6njBIGIDCI4zD79Nb5UuGeZIg4WOL3Dn0Chl+slCV2xFNJcaj3nf
RqIsrjXFdq23n7SS5tU834sEN1bbDBNVjVpnC7QO1xIFh9X4sa9+gft6ib3dFeglcze+5alqoO40
iE5nZs7v43L6cczvvDJDd8S9d13VwM2MP97IM6hwTTovGBiec8H1R8KjFneq2Qc5ey6X0zXV2szH
Qfq4TO0FX8yTosFGlvV3wx6Kt3jfAOAeQDO3PSF8qZ7avA/mpoCHJ7swdrK7ZvyylNjPUblypD8m
m08uu1GoxV+skIMgo9Cw4mNzfqm35nNs6Nyi2BMv9nkRiqcJ8j9sRx8K2rk2a7wog0UCYYVNWd9Z
BJkTSoTRGYHSW/eQsr2xqM5Am+9FKf8c2j/UEp92EmzTBpFNP2Os6U+aKc6L3HxHBy1dLh6GrN5C
xjL0brA5NeqLEqyj+aeNI7Vl81F25cO4sSBclX060QdSy6OVl4GQLO0tP1pw/wyZH/skE35fNveb
av5Yhfu7lC6RVXugLHPYVjVymvGYL6RACaGqXt7usOZZptP9DNPcHeKHvu+vK8KKGPpdHHeRCZB3
c9XTWPd3RRLfCuYK58ZLki971cQxRCtHxpDE0eYUcO3yrdPvBy3+ZgVi1+M+Z8tXzwU1FJztS3K2
9JecHBpdKh20B3sZw2Fi3RTOOz1MHwXtK4PIwqFx/m59OJqz+MDmfG3jk5vUYhMTNRQ3o7IZ7+rN
PsuWfru+D2n6AYX+3KTsqEmnR5Vtq0kJjzv7ZJM+2GAb5srgRhUvOBJctEGQXU2fiKB+bTX3LUmd
qkR9mgSxIDfc3B3a/clOb/1qlNmaS8qwxFAXbG2XGt+tCZ9+tU+VFz1SuG56l0BV7LqG0j/tMnF9
LWlsz7MiGHLTlyZGtOl8aQm453SldSLdFVMWmXN6ntCEaG9hMdQ0Lgm62xTIv7UbYI26n0btfuDe
jGkuquKJvoM2kjHdt1btDbrqWWkKUAdvSnUO+k6+9sZwGDUDiwB3/bK28mUFStPo/fNKi4TXobHS
FH1aVPrCtT/6/LnVFV8RA1055bYrEQ1M2sayAXN0ooiF1rxg0hx4E7KEwDYH1M171CgPA+8Y2YpZ
CxtJUyHgXindVPOACZp+utkO91pCaRPb5EHzMzfbJcoGnjYJx8XYG0szIR++xbekNm7pi1ui2MRk
zdzmoBJuBNgrxId5X1TdYWnauwWDYlaPDGbM3EleVeJ9J8RS+0fXcQASLZ2bZectmc3+o2LbF/9E
TpwyMCs8xGwbCuvhWqaBFONP2+VR4Rqnoaj7aFGS57JFZbDT1PLq2tnVrWSa5HZsF9cBc4eidL9U
rMKZ+qTgOJoIYxMqXTvzd2fJEfLnxQLPEcs5cCloNOv6ZViLnxW0M1AX7hADF1wBzWy4n7Yu0imF
ufy4FJN2JV6izULPbxIqCTTj0q5ZJoShS/rrKu2XVUxPeM4UwcJLSbIPM2cUA5P+hTtOn59T5UON
v6aMHJSH28UIeBha5vYcumXD5fLZQrGkIZ/qHe0xuRPQ5bpDNvy54WzyYQrYjG0rfEXrwhlwkUqa
SNUqJ9ayXlv1Wqt3auFQF6EAyQzzSauvqJS4SdlhquZR3jVeRwtNWi2ninYyh6oJvZGH2jEe5fpb
I4GLuX2a+7dt+eHFnfr1Qybw1GgHlPlPw62cTqgVot/XRBFVNxOW1/Qold6CoKLNL3SKnVTZcnNR
gODHWTSL5ebyoMwpl9hnTf24w2YKBTFwAPfRZb3L2bEmnZG069wXNC0MG6XsHEeXBvNn/UfO47m3
2+90aXYryuFMo17KhqzpN8Ba+WLQbOXWwx0pt08+FGYt5DfF9YXxTu+lv7oQ/NTpqa6oUQ8rAYn1
6SS/MW2affM6kK9vgKu3hNfdrB/1ID3y+UCyomLu66zES7DsQh2lf1OSUFeyo9n82r2BXT+r2F1o
wPqzDOKd7l9TocCp7Vk2V7mZkUutoTa0g0A/y/T0kFk0XC3EYzSweUta/zC2G7lK8eYULMxS/xk6
MiZKOvRAbFeDCTqOhqDK7YsU8bWOadXkG6VKQKxSFzCF/jyN+LwW97oN38wx/M4my5Pfaf2qoCNi
kHWswBcUf4lrHVr1gyoxQpVOX5L0FyoOcWX4ua1Hg9LSnvFQjWRbbC6PRhVPMcaLy1UxmVko0G4K
XMgSssG5mA/xIi4IeAdlo73Ifp3yt9r6TnR57q1Lj7BXa69sqwCFuNWro6E2fm20d1NKDXXCobf5
SJz+lE2zxxAhlburkhp3QzrvnO2fYb10pthnBd1k+XawiyLQ6SZo0S2sQb6VaL8x7sx25aLS3Vp1
nSpMtppuCLYs3aAmCvW6kBY6U+bVWGwWnQZljsu0qWgAoRel1uOIAokv44+a5s7aGWhn+lfJ+jUZ
/zTy7n7cMLmZbuZuvsHiJmdqWIna4lATjoMk1rACuQlR3wYFsvnW7SJTrMoXRH7umbSDwSyzU53i
ojpqdCI8NXPyPdrtbis1+q3TsIy1e4sW2KHTI9JIj/hmnxmaHyv5vthUb7h5vPfd81Zsx7ZYOMqp
FmTFY6YoBOpGiOkd7dipeSzb5UAt+9zP6q3VMJpozoupV2Nn7cV4Em3zQEmXvnVyhzHf9r32ynQ6
IuvLTdHQbHopuRRl8pWkGyngR8HMTYuLYoV7+EhZkjPLXG54cqT39U2Pt8e1uQx64rtV9YlrQMSY
hDcpUzRa9VVtujvwi77dNU+UUmhbeJh053HT1ckb1mGnp8rFxCA4TToicyK7WA/KrQ6s5Umzv/sF
NsV0sAkigGW3c7lTeQcJHRorskHFKtWHVyq4IaWdh5ZwNaX3kWJvULB4pCow7b6VyySR7nqVDIA6
ybCGhMAIgPMc4c32Kqebdf6tFcmgO6JFfFoophPz1PF8WMeE7o6rUHTgivFTOd+CFnOXVChMw6I/
LguAirrn0Dfdg6nLx4Tv9jCCJENiQCQlXqJb561Y7HtVmzibuyChKSVWnDwYluJrowjXbMPJ/I+0
89pxHGnS9hURoDenEuVL5f0JUaab3nte/T7s3f8bFZu/hJ0doI8GqFAmMyMzI15DMdShZMN9GjSM
nLvHBGxiriW7PhePpV5lNrnj1ghpG6BGesjL6FnP9I3F8yXznWOH7Fow3KlcbVzg06tKBf8dfUpR
feOXYY1afrxsKDTWBd2G0nsJOTc6CSNmMSKHJ3EC76H93bb083l3xy7ogIGXeeI7sOsipPrxiVAX
mhc4j0Lzy6Fs8aClen1r9EbDcRzuFEPqqEj2xZNfWfnGMnE5CzsQuSGPqZqyt0QFGZVJ27Wch4BW
qhDXNORU90nPXZAnlLjH/bGtdPU7MxXkrdRu2XfmFfh8EzRWTVEEOFLYPYSwLkSTTnU0rHDrvrKU
sSLYL4uwhrolSflWQKm4KHxYOvQFPXJFTU/Z9UOA4+muKuqd0bxkar+lAbfoVPNFM3gLHoyB0vXw
KhgBWMEIpIvzbEWvslpv0+zB9RJKOOqy1erbRnguUpKXW9hRU/2qs3gU4Xlr2++kM26qVFgjKgya
lW4IcIDc/dWaHRg3cU/lm1wXZQj60jkHb1cF+lUQOFdiIWBW9zjEEl+p+IyBHJpU4I0IqB4KloAB
F4C4FtSZbKv17crpNj5cRB1QTBKyW1PRTpX71o+v0/YlyPzULtPoWtXdayOLvlvzNoTMIhj9NgZC
A6CW6qIoXpU9JR+5XWfNcAXSMbCbnkdP0j/VsngtjeYbmmjsKWUvLSdFDE9ZKvGn5AybOnoVO4ul
Ktxhbbaomnxf6PGbS/MCBv3DgKWGVVUmMFq6thH9acXLqY5RkKU/vEcZbZWE9J8j0mUJGlLRvG0c
epuA1zoNnlVTVL8GGqZ2ieMO5dWHKIXvGMWcYxTkgau59DnTlkq6kw/cxAC+6pgzqB6/xfOL2yrD
7aIDHqhWwkdqpb8KIM1COqxa3bhq2u671Yt+T7lgQQF7y2GKXSbvi9bfOGYAkk/r9jV+ObnWB7dS
iTVHRKbwK9DpVmUsLLYgJNqmXtbU3eJQyZcmGIlaqq7TKPweKGZnQg+RxQR2hBc5thiBeld5/kMr
SPREnLXXWhQ2pGvHcm2ho7ZRUQgDZvBo4qO0U31vRZ2tsrsK7/mUC52vOAcxGe5RnNsUQd+uYWV/
5G76kZjZEWPbJ4em7s4BAkSTUt64KQxVOTI+HV0P7ShCR9oZ3o3wpeiUbcB1AUNS2wwa8E/VqgCm
auoqIJCipFeX7pNI3TXCVwEqNOhIcvhNfSl+sjC1lva8GWmbrhOvDZUqVOmZ4zMOKF+n10cvjm/6
NH2vBk6GiotrpR9rOAmAfW2kAXhLEbVl0Vbmys01EC9CYHvQE8IBcwOatIpLDzJT3vyAI1nWAcY7
VKhAMe4HqflFysYZASyZ5xiriDRnltSH5T7/qhUsBVo3OrRC9wiFhHIrDdIg2GQyjUmhS6Q93+0q
d/RP2mxbINcqmKgHJfK3uB4FUJiEkLIyHRCoOqboPCu+DJlDOwj1W1vyPgm+iziCMGVtTB6VkST8
tsTYbi3z2WPzaaFv17X22OjwL4Qn6AR2JJicFnRgCsOz6UFjlFM/FSZpL6+vauHZzZR1GAHVCHv/
Jo/Na2MIj1qO7Qpz44TStgXUXYnSQYVqwJWL6x06eEsnh2cGwoosbqUHJ+240wCn36rWu/+7K9PX
QQy/A2fYlbH7micho+z6XSl/Sq74Avt+MQAUwF/XHOGaV11cHP3SW/UlbmEtCUcRXjvaPapJfo8e
wVvfU2F7MnTn6IUJTTnMYRqes1W1r8yW5pKwg429BF15zIyjoPHkzcT+1qfL5WvBAyaLL1lmfgX6
q5Gz0QPqnUnwYho85esmtVW5hRBVvjvG2GB+Nl3PxqKH/+XtS/napQKhdy8yjRWAThcN7mf4voZ8
QjicUGGdQQmNrATl1B6t6zZZSi/GWt35R+fg3EtLKATuzr11VsmXLG+Ht4tM3JHme47vOKHGglIv
jWEM36zz644GXrDIPqODsPFWHsyJ/724gYF6tCFrpibjyjfhcEpmlDSVqBfLPNzyik1N2xNedW9F
kS/JLugNzCl9/Ag2IWsrvaOnrkywgOdsf9DpuIfYIh26cKXiaVmtWmV7nj86wzM2FM00UMNUZFo7
k29phSWdvjhAEyChmk7DOVydDzCjoTBKeiLMijCspk81r+IMt7FSjmDiQgDVrnT3Scspj77876Mg
nzAa98Gmkq2JtIEbdbgAWKwJK2l3IXKQfbrEC2AZFpvzgebItognEMFEfkJTJl9I16U25eHHFcAL
n/WAlmVttoixtIcK0fu+VF76Mr5A4ZfGFT1d8aqlS2h5InOnKdMVzzvMC1KagbVBb1++BzC9qQJ8
sZpwqfQvpgUxxPEetcHhVlGBcfN5OAdP50c+Q2Y2Tn/EuJJO+OKZ2jpKo/IjikJ/8J14K6X6Mavy
CxM8t16QQELJF91S1HwnJP/EaUpk20mNsgjqW7kRsi83uvEviTrNj+afMJN133tWhnYUYbp+3ejv
orGrQO6dn7HZtXIylMlnE/AjDWqAVcuKgyIF168o374ur4OkWhS+iuSMuz4fcaS1/71Q/hnV5Bsl
rtDKnsOoLDQmo2u93fdcfNEv670LCpdzn0lDhAWNL7R7rKm6bKJZbRsVjA0RLhpmKzdceQa8j3Z3
fkRn48jiVF82NbI49QPiAMoxWlLUTROGC0u8sMXmJu4/wyHMZNWlZVLWKZChZd4daxQkqpvSfMqF
O7f/PD+euTXBBrZ0BZEvQ50GavRI8amXF1iMVg+N5C99tVzltXwFcHFbFSPuSV3930JOlnqdtD61
JUJKwHIxs/TXffRm6a+1QR3kkvfM3L46Hd9kzUdO7WqRNY7PsTX0HYwHs/4+P57ZJXEyhZNFbvpD
1OCkTeMbOmMFPjUDvObxBPcv7Kb5sRgKgmyGhB3vJNdHkaJHPGk4jSs6mYL4aTnDr1j6Oj+c2aWH
pOj/RNEm0lS92JZNkcCU9Lvovu0wJYRZbHj1Yy9A7K/UCxocfw7caY7QTuJNljpCLSmuKcQDWnNv
IlATH6WDvjMX1QbQg90tpRUyMYfh9vww59RbDERpZUNSJUvGY/fn+eGKvCkdE7S648Gl1F/qFjiG
J9twvddt/iWjt5DzLIw7RCfM6lgpPDSqVlxX5puZ3EVesQOwuk+74EYENg3V5kK2HpfNX/Ny8vvG
ZXdyvoWmM8SNNvAdcogesooXSv37/BzM2UT9mINxLZzEyJU0QimHuVcebHUfrmrAGKv+VVtxuduF
2IrR8jwfclyj50Y15qOTiNBYctVPGRW8hi7Sl2K/K+idWP2u6zeDtB9ZY+cjXprHya4RvXAQa8Cf
RLyXaRWZzuF8gNlb8slKsiY7Bjq/pDYGEWQXEhT2uPBKgge5eazdq6A50h20/oVF4+mHsyabhsSc
un0hsjg0OyeqjEqsxQL2eL67PEXPj/DCR7MmGTvndYPNNtE6rD9VLbhKGu8qhrDk+bm07N34iEfs
ojXaC7lhNhVpKlpyCoqFXHN/LpYqApZnGWzRMNoDf6BJCXOKzSYMFz7h7ABRb1MkCVVD0ZzsAySq
5a52SOExzR04pBTHaE+F3R6NgUB+6y+9Gce9+9cuOIk32QWYxKtdWYxHRvC7AwYWK1eD+8D1fXn+
w0lzgbAcsrA/tXiLmJOlKbVUY4WmK5bqcXg1CPTetgvhOj9WL1C77spHBaDLL//CJr8UdbI6HY2G
Zd4StcfPM99Q6i+qa617Oz+4+Si6KusmpizS9CUcNIJHp4hV2cLVVWik08K1C+Xl30ThGYeWoYKz
7uRTFQPEVHnc3Ep6U6BroQdPen/VytvzYebOdh0L6v8XZrLUVdOVvShmMJJ4W6lHr4PpeUGv7I8e
+HTVncSYLoZERUBQchmKfuzW/r22dbe8s5cdbZKlv6Rg/0S98lCKi2AD0vb8+MZpmsY2kEhE1Jgt
xgP851YWWtOl44qoJohzulefYrySqdp6A7iGx6C5Ox9tzgfQOAk3VWFPEcMZuhZxguwVR2V5gZHt
m3SdreJd+g1rsL+QP+a+3mm4yYLXOy/XSgNhrcbcZQKp0Npm3oULy1yOMiSZi/ooTcpa/DmDHRAC
S4gBiEg+fOXGbxdpDmclHV5rN6XvWt05nbfwRDDJ5ydzdnCSjlgpLA/ohJPkiLG0mIoaSKy6+PS0
YwqhSdv830JMNlloiWCPKKJB7H0o2ucufRYuLYm5a4BxMorJAkxNN8TQixCdApgCukMRXhiEPJeQ
DIyGRE4QFW3ryVujyRJD96kG4rHdPEjVV0hDKhlwEAd9QG+ny51ljCZvDeNO7IFCK+W3COg/NFNY
N/UHfgWIivmbOGgXTtZtuxFeLjrCvRgHdqnEhyij54qZkadJb+fnf3ZyZJlOPB4YBmY3P9eWl8Rm
Vij8ct2/pene6Jcus7Pb31BVU9J1xFLVSYA0JzGkLcVQsUd/hI5AMkAyQB+i2zvRUr5UDZi9koE7
E1H2Qz6DDfNzQIWqVEM2xiMT2Jn5Dn7p2c31redkt0NUPWu6ssxgRQnppd0ye+SOitmSPhYiTHGy
0DRXcQoro8Bo1SmUoSK0GyfdIuRAD916Qh0HnrtkvOtBufKHYqVZIJdqOChmatwmif4kOtVtNkjV
7vwnHkc8TcC88GXmXubE1KY/Swtpr4UUVhM40WFx7TsAa8Q7wXt1qgvXtpnVZIrIrMuKxiNSmtYk
MyeQWN8joKh12Wa0MdNL3kxzapHYaymSqKBPS5jJXpOLFlOo0qGyVAfX8OkWRRVtZIrgaZ9dC64H
GA9cj+V9KuEHUCNIuL6GI13fbF1/2PYqCOPz8zvO32R+TZabCrDQIlGqkxQm5nVa9ANmyal49LVr
GUSUoKy1hN7s7YDZaxP+7y9ZaDnSiEc+V6KOPX6F05dUVmiu5ltcTEQPfKexNJB+UnJj4SXyBd/K
mbXzI9TkqawpEn0di8mW/WBR6PdK/iJyjGfZvQLr5Pw8ztUDCEaBQ5NN7v7KJBhyyj59T0rnhgsS
pQAMF9OztIalZbz3DDNCSiPKNNDSondfBfW1YYkbwC5i5MBP6vaua0HSc+/P/6yZBPbjV01O36ZM
KSKA9wCXnZHff9X9Q+xeFdVGB0EzVBcW08yR+yPaJH1pmdA5mUI0E3ETXA2us/xW8YULt5aZ84r0
RHvCkElV8lS5GiqB5vcZM614tFhNb6f1MJbiT0DPq38xeyeRJrPXGnWB9RJdihpYVXhw4CPEwT0y
cjIqMpfOmtnJOwk2mTw/aYwwr9iJPdpfTZit6tqwQ8m9cJ2eXREnYSYb3ocNbGouszeQUDtppUn3
fnmTy89yvTeR/Dw/g7Pp5STaJH2HkW7QECeaj5iCmoTb0tia5rJvIJuuM+t3HD6eDzi75/8JOL1B
586AFGDKLPplfOUCVYmB+uaZj4Lb8NEFl1b8/FpEbJyuH4Z75mQ2iy5Qh7SnUxCmz26ar7rcf28S
52rQ4TSfHxkrey5Xj8L7/xNsMplVqbleEPH85nWMWBxUJcRaaPcjuVWqR93qlwLyAj0SXI0I+kTm
0lY69ar2DTuC1DSoAABhEfc69GYuMa5erJEpXSpOs6nGgx+WZp9/h4qy7B1x3WNgP4i3Rgs+34ro
adZ1vhGB+RdSt6tN9xiBNRhkEMD979zI0NwBZ+64iKK43r3iSlddW2ziDERVgXQI5DpQfZWfHbwO
zF0EUD9A1NBqgkMM7mVIcojv+WsNx4rfcjRD5XdbfQ0d/fv6yWrKT1WKuHh0L4EsrqoY9V3N/Z3J
oG37dNcEMIPoZ2iUk2SvXiMyvZFT78oa9K9SfdFBWWVJh7LKA9zolV8F8FCq+smHPqdmiPM1AEBg
q6+s7t2E2R/p4oPndkB4rCssMRlARYwh/GXm5q53jKWmNDcFkikiSQCRqVVqdgejadbiKEGiuqsG
BYWwGRa5epshWBc19K7QCBLwfCj7ZKsniR3KtBCgG+bhqIfjW0fN7feRBDVVoN6Bn3OE3Zr5xTzY
USZeyV1qK5awPb+k5lPOfxbUtAIo6OBymzGTWiaaCWJ2baLrxQCez4eZTzn/hJncomFUB543Nnt7
rdm3SbLVGiilQq7D+OyfNde3Ddd4OR9zLvFINOKB2lEBMaY36Uj1uz4foSF9BQQeeIW5aZqVN+x8
mW4HhuvC9/mAc5vzNOAkExiO7+eBzubMzJsUmezqtwK1Vw2sf5FRJVXD+MpURf6Nv+P0/lSBvdH7
ApMDA00+ayVCrUwByyqQE9tnK9t03gUV8NmRnUScHEyKpOhd4xMRFUU7qcwtzJpPt3cQX339F3MI
OA8XOlmnWDCu15OxhY40pA5ab0vJeQ+iowl2MelsNZQuXdbG+uH01kt7UsPCVAauoak/A3mOnOtG
z6uCNuJdMHz5uYOeBuh6RLkGZ7DDIJIWYos6fZjfnR/jXPPClNFWU0SgcnjuTqaTd5NVws4vlwbF
Z7QP1ibo3qoJ39r6M4X/vOhBfKe1BBEYeKw/KgRwVK+EsN43kX4hA8w9+7i0WgqPXDpK8tT3BHcL
s0NAC3bCVloHvPJX4fGTboMN5+5efYC8t1FdelrnJ2H2KDNYvNTIDVXhHvfzAwRQ/wJXaTnKtHRh
QeYVXPUeIZRDLCW2UyArAMQShij10bBYOIkOvFF491Bf7z0u85klLzp4XapjjSTQWF43arlvcJZq
5eEm7pK1rOu2ULu3ZqmsExQcz//+OSjJj4842e2dKERm0nFo6q740DWopFZ0abt2EYr+LkQFpyjJ
4vVjKAwLU35podllUvd54VeMifOvZawC1dFhRBnmH/n+k/3SdaabCzm/AhzxnSImK1nuvgf8cBt0
TyrYxc1QIhI13FcczQM67+fjy/JMfEVRee7QgSfTTpayOkR157fjazZNViXHveY6G9EHoovuVoR0
lC5Yt04KyibOb6UQVlidIurAE/ze1d71huYP2r2LxOcYzbvrWvGRq37FxnsdqvWFQ2jurFNUUx5B
R1imSpNDSFETwQtFLoaB367KytwIlbRV9OTCm3PMHNNPchpmnLKTT9JqhRM6MmHaXkFart5bcXUB
MzI3Eh1PUo3EK1pYEv8MIeLD0gwxJ00vYxTQhIhsW58Q+J7Of925tI/bHXpwFu90UvLPMAWy1Aie
cWqX6jrTsbN98qJriOLno8xV901dV0Hwmhbmc9PqIwrpupnkhEn7ZXcID8N9vPRX+q4NFvJDvXO2
8tayRwWIhXOh3jM7j4aK7CtWhWO77ucAm7LGcqwBrKKgy4K2s52g79049YXjc66ox5n2T5xJrihK
QzNihziO8gqRUU8Tmyb94L0M9WeTPyXZnXkJjnhpaJMl4iqKn1fteBmJNHhJ5cpVBowAwgtDm10i
o+OSPGL4/so/vWCaiF79eZAUC9F4kcxgKRe2WF/4UrNlM/0k0PhDTnZVl7ZBVScEEu9SgMOr+Nhu
OlSvrEWNcs9xWPJEsSNahBcey3PzeHo6TpNGoLSdn3M6mvK+SvbGx9BdOAnHRTbNF6cRJvlCAk0u
OjER4uyX0djo/WcVr6eleam6eSnQ5MR1iqbJHJVAefzQIs6V2T7bjU3mvp3f0bNzdnK0T+5WwQAz
vwVjv/SximmOEBsC51KtZG7hnV4fxt9wsh5yp7FEbewPy+gRK3EOwQqhzLXCC/X8YGZnjf6zpQBj
pA0zWQB1rsdymhFI9VlkIxURvUoYTEW0sXg0ng82d3YYJ8Ema6HPxDzUHB6LPoqCAw9h6HDnI8zN
GzQHXg54PLNtJ/MW1QVcAj8hpwcyFdGNhDgEanGG/HA+zp/m2nRZM2fcbw1LtwBC/PxAEW/8SOg8
EtBAaVP+qOV6qefaAW3/XzmvaWoDv51YuRaK9KqGfxBH4XVYhVvEOhrIP7UdxJBc9ULdZ77cQe2I
ruB/GStHknDcQDGj0qmdt92TKoef2QDiqnEunExz65jOEr1LOoV8+8mnT7wUeRidK2VSQyDn5Vgh
8iqhcXl+qqS5l6ql8RqggDQ2miffhKqRwPPVZWOaFkLVL5JVvCaYFyTCcwBVUMIv1zGCTQw0NBXl
bVW2qESG3t6oU4R01BBoe8x6RNV21E0a5EtNzj9dtMm3BLlHWfu/q9tTg1jMZlKfb0cSPApf5j28
Venax/Wp/5JX+COiw7TQ3nPbfRS36MZ9ZRsEts7P0cwu/PELJilFh+1ilRG/oFIhDCbwfEtbhQs5
tixfz4ea+RqEAshPfwbc9PSa2IuqnPXdWDcQiqMuOetWs+wE9llXVM+F/hUV2TqTLlS0554TP6JO
dn6T4v8U1UQdIKWIxSGP9hmyg/UyxIqybXeDYdfSamSxx8oOd5PzY57JCj+iTzarH8DbdQKiK6OE
vMF7y9CflAShPim9cKBeCjX5kq4m6UOgEgq/GAAwd8bIRXyAzHx+RHMoSRK2TMambzs+b3/mHwD2
aRqJ3LmiK6qd3BmoW5o2lcFo8ctaI4RkwWVcJctqjX57sMSoSlpBuD7/K2YyyI8fMbn4dZ5VcP/i
R7jhsJISZ+tJ+UrTh92/CEMrURU1XtKs3Z9jjTsl1FoVfC2WNVl/H/Fi99bnQ8zOJ1hBkUSIPyrI
pZ8x5BTzXNHhlp699phLGgu0SVfDQt+RCvyFvHa2wWKPWtPGORq7S328uUWjaapCDqYlrk8zpMR7
y4lTFk3ePHkIRFAHxYVRFy4Mci7LaDQEWS/anxrUzzGi3aUnVIxI+NIKZUwP0R40LaTynQPzwsqY
exNAfUEKj64r8AJ5suXauEXxVQI3pW4ac1tfUwFarKyjAKP2wqhmJ+8k0mTHVbWst9ZAJORAhmW6
xKrPurDb5kpa0Grox/FxcPfWJ+nLjWgloG/NCfEOXM9bDHihqm+4ntmtzY77+DYvRZz7VqcRJ/Pn
1qi45C4RvSt5U/+Kj4ntrsCqLJACsf1vZfMxgq/hd57fB3NdXkYKJvEPjUieVjzQjkSBq61GYCIS
SzftEj+QZfWKedQGfWv5hhm22wMCNxcuI7MnxGngSS5xusov05rA/of1rXytnaO8xLtkk0bLYa/t
gwsTrIyfbHrogwRRVEWTZJ7lk2UT+g1uyGHNsrHVpXVVrh7Lfb9c/0I/YqWtOrtbWNfJ9t19uu+W
0UtrPzmrK++QLJVb6/Hp0q8Zg537MZMrUuSLiMuNsy45Dbrl4VVZhBcGPAe9s3SaymMlgCvrtCJZ
i43rVEXJk+LoXyuLYmfuwuWL8o5w0yraXFhGs7M74jIlVVG0v8qfjlGErdYwoPgZrM/GWgkrOLE7
dQ06bhtcKEnNvZ4Z2j/RJt8SeQAEW3uiVRi+9h/GoVk0e7TEowVMo9tqI778Li9UBmYT3GnMySdT
Fd+ryjGm9NAu0cn6/CUA9dhwt7jw4WaPptNIYwI8eQviDtikZUEk8y7eejYqx8t+Kd2838jUiVfN
Sl53m+vQxlPCfr7wGccs89e6PJnYyclraH03iB2h2323fhwO/sZ7zl/1hbjItxRkL5zz/58l+s93
/CsHNFXeuYTLV9luOAiL+IhzH1r3V/Qxt0lgnx/eXHnX4gEHVAlYoM779+fMeqnQU7giHsnmHTMc
O1x9IQdC3kFNaymsmqW7TFb19ol7lH136fY0VxnEjH0sLfP0kFBF+hneaM2iqwZSEA1RWiXmXXKL
PF5MqtWu1UX4hrxFt3Fu4sct7YMLp+bMnhlN0RXQsbDLzL9oNmWC8L+rZxUa2xnK/d843i1w0loZ
eXJA5X7voPcgB3CZC3WhRs0SyD/itD5sWc4gmuLnP8XfrxJ+DUBuVJHG3zJ9TmNq4HSF0VRLK7/z
mrWJXia3c6u6p3redNmi0y5V3P7ukP2MOMkZRhz62qDWsOP1QzH0UP+fcFeQ5R2CN4Wxdl3bQ1Lj
/ChnukJjUIN+HO0M4BSTBedUGJaAv8fOSzBXGZLBoLcOghZvOgdxwEheo9yxNtoHs8KmJJc3Ud3v
3AKYtJlhg4MVu2JC/8IE0qjR1nyPko8EvImIEoUhekfRRzFARosVZ9QLSWjceT8TAT8c0CR8JsPi
IT/JdgiZUsUb+OGKMNwjcYa46BPQYzbnqLeEwmmhX5irmQvBz5CTtKeiN2loIiElBCqt7koEaCFB
FqTrIEQrw7nN8ZbijiKaT3H8HWaP57/VzO78GX+S+8wCW0C5In6q2Wn36iVvIRK3OiaMPLXa3FYK
jPICfANwOxgFnzYISUbRr6Jcs44U/xLzdObA+fl7Jsmxb2P6CzK/p66fjPZKslCWfHXETe3dwuWO
wm0L9PzCHPx9jP+MOclQWeBBMGrHb6Dcu/UV5pVAPrSlNrpxK1urtTvrKI3ep7jn9Jcy1J9O/3TR
6RKtBSQH+M8YT6eTg68wC7VH1olFlxo3naWsnJT+mflkCMYnPqK2335izbqV0SxBR3gdU4UdDadc
L1x76OX6SbcsfPEgoGvYJdiIGdnaHBFaA74xlXyFGvDSRK4uD/z7TJfRlsaStVY+2jbfxAOmF1Ey
7KIm2vqGdZ9pwy+jfgTug51qthWjmxRlzT7PoQq99+FrCTQ7i+KVJkSbIAl3uWMte+r5SVI86AJq
u06yCOVqJSNFHnmHWAw3TZ2gUl/RiTbwx8ZS1QMB2xjRR4qgStXKfNSk9ejS8yKMQXRUvfLsYMEB
7B/Rfv3QtDler/U6xZzBLl0wTy4y9XGs7cU42kSoyYj8CE+5VgM0wLyvvu7WXvwG/uBJR1K4du81
pcXMcKA3bSzy4tWv5EVD2UIOstWISxDxSovvo0zdV9SHKOJvOxJLU2evlfKR99FBH3DJU3UsTcyF
mVZ73fTWYVYs0ZV/jYwIHxXpKjJpeBnZU4XE4kJP8Bdy+/vcws0wf2mDAgE/2e4pQylKc9fRUuzy
yFZqYyk76SJLfgeFdi/5Jk4ISbnVM6RGDaPB0iiojklsLTt0xxu3WKhyjvJtiikoU+oGV6FULQbD
fUR1/eH8nhjPhb8WJRVmHrcWDNU/aetkUSpV4wV9jzq8hhmu0GBZBj/6fIjZrQ65W1RIuKJG7fTn
wo/SQISrHHAaVv1yMDqAVajlF2NBKR4QX+pvIkQzq0pZycjKnA/+d02HbiXPPwkOvUkhZLrlE7/W
PWXcdG60dxTpqAqyHfrqhdQyO428v3iLUMUSp73JhNp6hpAOmUXDOfETk6sLAf68VP/6UOCr+duA
6zG++zmJPc91DN3iahlyuNuNHZW86oI1WwHJeJvXAYt9I66HvbE7P4Py3GFJT+A/kceserJE1LQV
Ii0isn9t2JUNlPFGs6Nd92g+Shtl2xy6e+GY/N5jEXuo15at2dYGWZ8lzqkvlwoJfwot02kYGUKq
pFvcr8TJyR1XUZRHAT8G8OSisv1f5TUs+Iev7lAtrsVDtRLeoL8sPnw7WXgbigoX1tPFHzA5x025
SPARZEGlvxs73Ksr6ya9bt/LJzzOH1AELRbug/qKiOSieDeW195KWfyLLXs6BZOTXOnlPB50fkEA
1BHnU8DHlxbbOIhzszw5nNHVS43CY5adJ2xPrxFFe1eqBbqgV95aKhYf/QKbkZ14Kez4y8+FnWxW
bxAqQx5XmnN8VxaU2j5xaV68BjdfeHDb6I4BtFx8X1je48Y5E/RP9jpZ3lYJAMccp1PcvKJb+pvq
8jYqtubuC8DuBrQnmsL9l3QXPCPlddNfiq/M3dxxd9cMinE8m6ZvBVlPBMNyGXS7TxfeGl0t+50u
ESD2fbrBQoPm5fqTTtNCu1cXTwjgLlz7C6ftK4UuevmZrs7Px/w3+OfnjJnuZDqC3Gy80hgTZv97
AOATqKvCuq3lX5HkXnq0zGVNenUiwBjEEazp4YOJX45XGbFKXoSLmJA2Aw6X3rO3RVTwrccwFetu
8cIe/lMb+vuT/xN3MkahL0wsJon7rK6Q2vMRF9tQIFs0B+Pav/LZ1PFRpThpLa33fV0tPtrtU7kN
fuGLvs4/P1R6PhuwhhduiLObDkYPWkemNSLtfs58ikAatnz8KlQ+3WCXIZZnfURSfmmX8S6eW/L/
RJoydLNAKpXaBLdpdOJeje8bL10jnbgGYG173GkggWKcp2NF0+/zWH+uEVNLQUCiPrkQZWRTpWQN
UvLODIOdHOsIo2flxqikXSf94iC0PQzxlNb9sAQM3Z3A2lm9AaK7RhTBu/G5dZfIemIXuo7jdKXU
dwjI3ubIoQ4pTj0J/OqASyTWHzFmjllR2nWjfUF8WlmYD7ghkuD+Me6TO1l5Kwv12h0+Ylm6FRHO
QMwC8UHU/LCcPIRqeBPL+TduENxbmVZNW3KE4gP4WPXFnZj8rrtrIy32dYn1b9Xp9kDrOs2TX6Di
72qsXH3DwX29xeAyR5+1cHieCXJ9rLjoQoC9w46o3NWSwyUPobLB5+KX7UT/vtGKtyJDnVPMAUXy
dnrCRoMszf1ZB//g6+2rVjSrTOJHy2DoLW9tqvXSRYZ8ESFXuWwqiS6i9CbI0sp35K8Egca89m9F
D8sOveWuye1cLYut2vY0ALls+G2wU9X63ctVjOfedB1bhypq9oVv8cbBOTPE8XsR1m9ug3v4QIGv
LM3fYiCjB2wo+E8A7ZOQ9y6AtRpZsR5QhWKlbhXjywgkG7c4hDrv/cBpbNlCDF+vnzws60rx1Srz
nZpWdoYPmqB+izgX6GX4YRb+wTCKVaUOe7dIh//WivbltVTK6B702yZ47Dqko5vGHkcqYqYL66M1
njHOWaa5941d5Sb8YzMVPqngN1BuZZ9G/Pnk2wNeVmG0liJBK6OqKqi8pBGsVYa3JkqvomLkbeEc
5qCDihI3BLnAv5LV37HcexgWOIccnLehvrbiZ28M21bKH2Pu4mUs2UPzVaIvD+m/WYrqa54JtlN9
CoKCP1u/HvXOpTI/FBjv2A5/zAuOiB/YjfeB/QrQyOTDQc9wqDEb88215NQ3aZWUi0TSNjLI/W1U
odOBPxlGi26wthp5mRvysolTeXyndNg+RthXIMpd+KP1T7Np4ZhhoWQjMZn7/r1gOjiMhDT0fGMZ
e6mdx7eehfuqVyDGKO+xob1T6lEk0r3T0butQYwMKqDb/Ks0K6zcQl73lRJR/cpx+wjzXypQBrkN
tpF7j+/U0ovpR2L3qKpcZUVwaYxXWfoDZuqjsbaFEW4cKAuxk28ct28XsLiWg4jNhRHbg/FqqtU6
Bwwt5PUrhggHA9lQAepFGXd4xggQI9RRYfylYFIi4XeCYhfgiKVVmItm1JOUGqRexVvBz5cN1NEo
8/b/RdqZ7UaOM2n0iQSI2nWb+2Kn7fRW9o3gpSxq39enn6MCZtqVnePEzH/XKKDNpCSSwYgvvqOq
cu6gG1NdZ6OZ2SEc6YtpJgwghvH4lwo7usMFGU62BWJQxX/dlcs01O5DwJF5Mblm/q4qG6cDUIld
+hgCfiW3NOu9aN8Pr3UXbxXp7xtShTQ1fullftN73tbPYCEXzruZFHQqi+siGFW4Qel8UDH9TtKd
Gg/rit6a2m3ww5RzprUKcL1eKllNr0npfHXavYaGMI3mAbbOJqawnolHsRfs5Gi9aL24aUM4aNah
7bNl4VQBJkgO/rL9o6boC7v4paYN7S/Dg+nIBr0JoDCvO4yd81nGvyOPZPIgXhx8lj34eg7/ZgCs
gS+7sY0GTx2m2T4P9IhZ1rvm11eOCZZYjAs8iGGqDjAEWEaaRJXnBP6z0bXQV/qbUXWO5Cl2how+
aDf5FRb3NLzOCkhiZcR7DrmTGlyAbUAtXvyI5eBrJLJnMSZ3RZ69iGxcYCiN1W4DK047xnQxVZG2
repXM+oOcEDWTW/TcUmyqS/Fo+u3725mvBcZvNdwvC5Ky0K9pT6xEa8nm9hC7fcdg0UmGOY8enGF
fWO6yiGS6n7IJtGD611HDQtTC4alW/kxAnLL5xRRaYNG4k0l/ja0LXZOVN19hdu9m37SKUi5QSWo
FdrMFyam6CrsNGk/62Z7m9T45YNQjJuvNnY2QjqP0kM7k4N7ET5YoupeCdEw0pEQYvpbOj0WlWAj
lGzj8dHFUXzbo3Mq230CMiUFyIhxorpN6AOrjGFei3LjYXLZ+pjjjQjmO8jTSVR386Z+UzLeUt/P
KETdttrvPjU/QnIylreuGnc/JsnCgc6KQvzW1j411iWpkRYwITdBGxNgu7+JqmIny3fLNd+U5Ll3
1Nde+TLxC8UaV5unqAkpIMxYXps6Dw6F2WzzVs4yTMGBVpckZyRvOIKpkzgtnjiAEJ3sttY/Ew3U
hSAgi17DdLxS9RDTxTRftzoG1EEAEFX+kuXUo6XOS6VdMCO+SNzbeyVa6ll67LKcHTzaKZWCktx6
8buHwqFRXzyU/KCRo8qKanOGtzfHHpWK3li4mnXVF19a7pOHetbcbttMuS1X36ScCRr9ews/y257
Y2rOCPL1UD7gf7suoWr58IZnPlSwboQAEgJGq/1lH/WHwh8/vaJeKQVEWA/RXt89tx6G2phCiSja
iYJXpEoMZaBeajslf/WnfFwxmZerszGubtTUWk3Aj1Ha115JDbtRVxFbl4uj+rzXngLlKzCNW4su
kVwUd+Zw7NXfAp90qX+QADdAtIZ4kSv5gpyYP/PjdB8zHUMZPmMnWMZY/dMZSSGFy4hVXauuNrdJ
LhQFVryx5q6z/jVmGRI1LFOrXOgKSOJUzcE8AcTiGPXKYk21nRsUp20DDsYk665BGXOecOJbsY4X
tX8c3KN0biK7RJuWL8O8PSR1sPcHopv2c4Tc2wTpa+XB/TUS6y2p4hubLYE7QeA+Ob15C3sdCEO5
djDDDcdoPfj0v3P2TGxKRFmwrODLKbiI2Il1QJO1GVK5KyOYKFr17nX2ujW7WZuPeMyj6LYTAxE5
tJQMqsGIzxnMNqicMwlOIO6yhXCKB13RrwznPjA6/qeuKWdjGwAsaF4Ndh3H0H5lljZvcEAl4QjA
K1RpXSzdlm3avZ0QaDXeGH10byK4aXLWvN1ioh1wNNG6QwCkfekF8vyifc7kWM1ysN2WVt5VCeTT
9NG1ybNo46GvQQ8W9pECz4xEwLLr7hOX9x6b+RXdng9OBbhopAjS4TcIOFLC16XvgwIMOLYBmFHc
zkLLWoVTlKTBuOsfPFYO9tfcg9p6ZrJAR0ihof6pddMmk99YWmOtcg1LFN2/1uxiLXWMlav8pdUU
fJjtLSEeDIR2ZbPCtCIC4NF3cLH7Gzcc1kkaHOEzrHMv/T1OPZSIuKq0Xo0y3o02FvWE1o4u91kK
QqJIFnYfO+sRNg12p/NB2sDSUIQa1W2lFldeqa1dH75E5OEpooOMScpxk4GbmGt6dDUmnTejp/d+
tDj5y0ouetpsG4gaXZguPUgm1fjo1axoj2uFcij1G0ehKy4O175br4I8X8BquCp99yC1+r7IYZdJ
xK+x6FctYVDnRs8uDBUz1tKFyKoEOAFe2Vap49zNoeA6q3hwbjvrl9CDkZ3HvnbD5JDYQzxXBjyI
nG6V9GBh43iV69YsZr6YHc5EJAin2oUXsv0meX0D5B2pRoOY0BqOI2vLC1810LVxhs2KBN9txcta
G/ZoD4E1GDxxlAF9C59GuWoTMNCGclW7Fp28AJY0ZB/oBafdZi0ghPuWtYtKqKOO/1rxtzvXgszl
3dhufB064VNnPxRZeJ1Fyie2u7iBIy7G2aNjo6/7Zo/jx0KUNzUQQqkN96TUlxKmFxY6Pln71CBc
CoDHKLdKYy76EfI6l0GasL7UoLNBQyWbQB3hbRBPW8p2yo668om26LVIByAdKVgED+ARm10rH1JD
m3VKs8tRWPKHp/aVkcWQZva+S9q5XWpXKZeeLooe1Zy6me/e5p39Zk/g8RhYhkpgmhJAxJMqUwvF
Ohidu6n2NLrJzAFWg+4ZMU68S7VxTqLAWxKGAr6yXgwP1zmMXKg/bqDIHZL2yW6LqyRIX4CIzxNc
EqGWbSu+uJpyb1QAjJriYN1235Sp7JhRdhcZJIEmzOa4DohFVo37WsJKDAPYBPVySMbFGDRXCodh
U2hcPMp73XHeaie9JQpetG2FVWl84xEHJyCiwPXBAA2qtdE+chOjpQH79yxzr2lRBGsZzy1qOhb8
swdBe2ILl9gIoXNp7VULoaTGxs4Tw9o0Az53q7M/5CjmQUDQJyHB2pjee6GyFiHkRLtMtlqn7MII
LoJN5C0rwW6vQQzNQ+ipXuP69JEPVKv4TDatNcptk8CMETYxT5dm71DdPvuebAVjWOW4LyvPWkqr
exzMxFhorLyiTVYJuXjU3798tV3QwMqm32qrqEg2vQeIiFoMLDHTnI1VsCibTN8Min9oBnkfFhb3
RjPaceEfeLlRAz7+CWXS3EZgTNl2KcJg1Vu85Far1yXM1rwUE08wQZ+bHyLTcud2fgRWtsFmkJPD
4b4b3vg6kVzfDdRIQy76/UCPxbDpTO0Go5t5WbGhW/W66iGgBOyRgIqKPJ7rdG+3KphC+EClr9DS
IijmkqbMtBlP/E3QjR6pcAvHFq84p7uLTPOqxkU9dLpDUDZTSuIYjFCzArkwPX9RECdEHEKqzSsE
Y1QVNLfaCYb7+qYq3KVXBb9i5xCXaK3Yjvw4U+fd+DsGMgpJeVNY/b4A8Ic3mDon5qW6GetXdLTd
ioa5UufaqkAU9JQ6WmW5dBvCL1x71rCQ2rg2kvyqBONlFurCMWGn5fAgU0jLYAm4PPeLlAta0tor
awhWkqtRr6pLGzZdpU75ynZoMD8udlA2efH1Sp/oViU33prWUPyLb2ix2oamehU3sGTUZM7yWLhq
fHRFtZOKts3daldX1QEK8gbqyFUURdtSb7YJaJYMKJIRJxtTeZFN9JXQxTPhnBziQEV78XqSA4IW
bjfceamoZlo0stOg0ObaxKca+Ku6KqF4h2tj6u3vLJ6tAi1Vti6wYZM0gvHals5NQsgjgqlarlzL
gU7Fvjn2PsgjIdbVRLtmWxzD68aJr+CmcGjaw10NSw2CcP4sa3ebe3e5Sc8Re6SdrTqOuVh/jZN0
WPXFoyypQYrH2tTBlrUcC63kbmcLaCLxbcKTCrNPK2vf7SB+EJq/lQbRV+enm2a0oKKnd61rvPkk
bBa8TihbhP6ERAEX0xAxQdgU3DrojnAzf5P3o7IouxA9js8lJB3ND0n87pLfTJv4KRzTXUlYJtPs
0zTalTdQnk7N8cEC7TcrVWWJJw7/AZDOyP1jZr55drLpFB3cB75dA/tow02iCY0H184OQz68aWq2
rjq5seAco9fBLrTaVW4+C4JXhf0Bn0bEFs+hnaAny4EzvpbFqyKblyT95brJMiifA+XDV7zrQQf9
GIQbn+gLPS8pAX0ZVNZ95Sj3kHJmVW2synK4zrs3KdUlRvTLNK+W1kRi6KADuse+1xatDYoeV4Vc
gUWjJzwxYmVKstMjHuNZw8MT2q/ESw5u0M9SK5rFgbdU66++poOCaLHhEKvIeGkD8V71YhHiZNDF
Mt1Z0ncxU0ilSavdVLWYx/i5jR1ZNKGCaKHbTMBwSmrcoUrWjbX3R7LZZHzdKD7I3h4gtRNFx2/p
UG10cpUWypnUR/bm5huvz1+9Vltb8t6WvDiHnsYEeNhLbdMDzrlVFNU64oc0fnFDgmwmFH4NksRZ
i8bLHbsrbCdWCaYwGjFHpBqrynkIdeXB8hWUHzWHcwZVnYypnV3HjnHnusEia5q54gEGIz2iSXHU
2uhGkVe0Au5HjCqyyRxpCMGBU1+PjHHRBMZ1q2srN2kOtQ1HLl66OjirKQbf5IX3WhXZFTSUteYo
czAZ06924Z7LdeKMK8XDl7NBP9CH/u3Qx0hxAZCX/ANnHtTKDqBsTmyfuND66uWojzeOnd82AEdY
SSvdqR9qkq0K+DFn8J9yjjZhymUf8PTEcIP5yC2Udw5aIOrNsNdtSMYqVFu7oWcoAQ0nj2kmPMwu
09cxuG9c8JheSzFfDPCTYsg8boi/VwiW0s7r3wpIycpzXlRP0F8OZMUO4CxKbdnQTQsKyXkzAmDR
HAfgkOc6fih+CyW2rb1Xl+apoUhvuHatZN6ubSWB2DbYMwENdO7q8PO8cEUYvpyYjVo5HITZ0ueA
s54K+8y01JtRabD/8LqFJbEvr+qYlBfOj6aqhPM+hyVoQde0AwVgSzvOm0557dncaz2/r6CCG+Ae
K+5Go2l8ZakzjxPQSoD6wt9ejY0LDiNmTNqFGzApH5oYZwE5YKPI7go2CoMdygvkGhusq1IrD2nY
XXn4uQ5RcTso5rKQJhoqpCL6eJ/b5lcj0rkMG9i2XPtYAwCGS7mL4FUD6nmPwmLRqzgU6DUcWRfE
3VuujgSz5ioYjCdV5mwZ7bKvs5eJpeMU1bU9IEMfh71WcxvIwOS1pbwNjTRcmTrfiN7169qrHlSX
HI1R4m3La5/uOJsqildse1dK0h2Gun0yzBRCn0lGoZ9JM+HWF5kru8pC0ITand0r11qh/s4aa5Gb
cjsCKG64PUkZcOBGt5aXPpP7/Bgwke8ly9wpZoWVfvhEHMqAjU5sLyuZhzNTr+66qLmirw30XrAk
aLluYWhjNLQDQsdHMmgHFRRy26YboEd2LB+tiHSpE2YEGEX8JpWahPyI8MRmp5P+eGjJBEeR9R4A
teTIij4x7ZmPOkzpOPbWmhDuCltkVn8PZ6slQuyB+BVRsUyUFE57d4XNwJWeuzjr5PNy4I5W90sD
LJkScR+hGWwqdvkvOR/WQIA9FM79WH+NnVikpQqqzT12enentMZi5Kbst/2awGMjVfzzVSObW01x
1QKGIwrLcN9rgS+lYT8Lx4YXlH5IL92Xmr3xE2LYUQcD6m88eFpV0MxBAG6V+o0k9E3ock9QPmpY
RFS6l+QGj4MiH1UInLOgekyIztZ6I/GbRtpSi6efa4+X6lInGocwBRtW6VP9VwmuRnYuGoY+lFIe
Re1dEKWcKXPSIkfR1SSPLYxTk/se1HEjRkxSXPJ45IZyZCFOtgi95wgi6s/TOiMEntwuXb4B7g6T
QOTvyp4kD6roPu1vChlIMFytT1nLXRjBPOoeOMtn3BV8Z5hRVsH36teF0c9JYNC16UjlJ/yCe6IX
aIvCUSKNACY1lhC+h3RCTkXslwsXiFF4rfg7pyJxOHN48G+AxIrx/cJP0M8WHP/5CSd6AsuvLNFi
iDldj5YxUgIX1iPUH4Zf6/qW64zDpZiyQZIeRuegjouff8CZt01Hvzn1BfO+8aj++wVkZtLIdpRU
E9sUUutyHCH1OQSH+XyKP34e7Ozz/jbY9JV/r6C3iZrJgcHaxL42yn5Wtv7C6PO7n4c5+1VNrS0a
LV4WUzt9rxnFrLzCTRVU1rq372z5bPYfQHrx5+qMRRnuHWPZ6DeleWGCf+ryJ/VzBEiMqtJbpmEl
8vcMvUhFelJyNRbdB+Dxwr6qGg/uNv3+OdcBdTYE60Ie6QEhuKqX+Kuvfp77mY2Cxi9ANcLCBlf8
Ebt+e8S0eOtJPvIDKhu6doW82OlIFOh+tvb6S5YX9Iz9+/P9a7iTyjyepipwPurlXRrfVr29KxEw
q1xD68G6cSvtKlffFYNbQQy13Fx0UNzbBpaEFSwMcohK+6VwWfNLb1Pl7iKfatREDmXnHksrWZhl
t3QQwmkRFhOFcTXoryXgny6AxFyBAoXUiktasm18b9GoztyDelYa3rWiPeH48dvC/1MtR2PNFjA3
G1Ja7iipq2JS6gn/RnNfvNFek75bmNCAfYKXvvDnbRFwDGrOk0+GfBbzpnpd3jRZsaoFSdMIumyb
UsJOmsjmDMznfdLP/8ieKFmG+suAtbECDTarfvnpuPYI3SMnejWa+DNlJ3NlR8Tsk8bpl7odLvMc
kJvibRMD0i881n46TLiwkn9uWnWdjcMq4HJsB9Es96LbsrZWftDtU5DIjZLeDvkf0zVUmXdtp5rg
6KKVW7tkh0iiaboC9br15lUePY451eoWULgBDtzSll3+UIiswV4u4ZBlh9EaOWsFhR9dM2fZqNOj
xBdcusu+4SJS15/0kM/6uFQwxJTDrpJvIooV6iHDi8kNNugeM4T0Lu2+Zmi9heb7OChvfsuNr4oH
oIPR61C+ZnWwbAz3vq/SB5Lg972GV1V/jFr3uU3Ng2fIG0+q70mnUf9V4+fKNGlXfxeDWJmCZoHU
4QjWrzGboHhiSWruGnWPeNHECiFToB47WnCH/jXJqEgFJqF5Zi9zFcQiUZGZlPdRwxnT2w6U+YRl
gW5L6UHgJOukMZdZGq07zV+lydcI0TEun1hityRUt4olnVnANadDkBnpMbL89Kmgp1n6dCLGYmd2
YhYn8tkefhVteVDLY2U5nyK0oGkah6axkP0h5vcRk5BORyQWKPVCISuYhuHcF+mjSVWyzJ0lVlNz
aRPbOiBRJnZ36QE6uS99+g/zAGRwN5H/dECE2r4vwJWb9lxtsntsaQ7kXRIBzVjP9sK2J7oxBqY4
MFjdEpswomLyKV2kLiLi+yIMr7xW+bLCEXi0/1R29VqaynOQeascxQEZwWjZwY9d9Ln8DDIO4gRv
wxDtcKB3K4easFeQJcggjM29dvho0/ixQzKfkbZV2/Amij4meooz1R/JlYUcblUC4ll1SSgH2Zvp
PPKFkx4WRzN1KKa7+9yPqBZ1s0nQ0GPerZK8lCSudAwak7Gdi0Td6yLkcj/cmFU/p/qcL1rj0RXP
o0MtOF32wzhX5BtEwKN0f+HTs8ksfdXWX1pgzJuUhd0Vb5Q6517FuRo2CHO0WdYi6nDT9sXtm1Ub
Zs9R8NSIhwZdeZDXO808pI1yjDqxGqr+PfTTpWnE954TQ9PaA6ndKNm14RdLv6Syg32RGv7yQtKh
auk681ZL5lbypXjmzggBMajhIs9SimQU6/R8oerVKkFlbOXpusiopFG7V+SwCn1v3rKBJfB2OcDv
q1zbCmc4loCyHb9ZUaJS+e6NUL0LY/fF6Mjp+3QAzUJFi8muaevKtDF5fW0UizhZX1UoYaP22Zeg
NVhsUb6oAm5gLuJfRE4NdlsTYJlfaItqhfWfUri72uxu3Ta/7pthnqj3ak7i261cxO/9UuUKUrnj
QQmQIooCfCvZh4jFl7yTtlrWYTcLlGcvshasoc9U+G+FcLZ1HRzL5sOQ7mMa9ctY7WZ59BUDQLAp
CFVw6zN1uNdSMLgChRDRLmyXmTegKUkUoOHKQscZVJIgwAFkFRTvYlrY4NIPoii2tmieRMMVt0jE
kYsm6p4YvbzgSa2KJG72nsDNrAvbryJsD1j9V/MizjYF7pot5FyKDMWuazQHf/rqvXayeUVN1ozL
j1joFEXyXVAmv61SPldMNonthVM5104d48/KNKXc+2a3DrhAZL/I3kW/6q4YSSFM6VjfvUMaMe/o
4Gf3xCizWYvYX6l1t4m5TNfkbqwccnPePgQA38v+kJByxjsLpYrbbnXwAvYYQ1uXPlf+e5fzwFQE
dhnF0iMTEBfudSyGlduplAy06wGftAjEqmZ+aIlxzz15F9rkT4dkH4zeXWZ8KKG/yGLxCXb46Jjp
Ck3xIQ7aZ9lnDxrrWvpil5Hborjxy+uUR8UfdmHdY/anr1MHMZPDgy/VmNqN215VwfgiXGVluRR9
PbxalZIqreW7y1YX/UbNo21gaPtU2UbULusNtpa7LucANbqj6gZyVhn5U62DmnKgMwf9UUp8gwU1
BmgwYZTcGvb94JYSTPSzZ9OWqDgXIqczkkuuPNxBMGMmcvvjL/gtcio6k/RmzA1RI6E1+MZK0/IL
gvEz8e9fQ5xEh67jUjMOGcILupV0SHalVL8udVhfGuXkSuGXQum4J2MpAjO69swl8Z+Iqv+z/wU3
N7w7EadijGObJzc3Ml6Dngw49umozUJzmyFi9KJ21iMx+jmkPXNF+WukKQb99mJI6AVWqzCS0oOr
au9sA7VWW9eHBL9JzvRL5kXnGsL+GnC6s30fMK4SI+lRdY4NAGrVQd4xLE3EznrlX7XGR0vKlX5O
kikpMneCxTYnfZgWFT3PDoCrvP/MHXEd4CfBT73gmXcuwLe4mOPQiluE6568XeEO5Ll03q5Fe0NS
4BQl2fff/f7p56d+bjlY9KzSlmWiQf7TVvrtIUBf8y2nYRywOPsSk+VgKI4/D3H2QxX05DMdWg5P
h8jpIAJf0LAcvGKdU11GC7YcxNv/ZxTT4JqLDQ49x3+/Tao0mWr5jDKadLXaPp1Wile9RMklP9vz
0/lnoOnNfXtiNKrZVdPXFTHei9t8BdWmufRSzi4F+vr/ey4nGwhBeZgmHUO49qMT0d+grkVxyLw9
u/B/9tROPrNBDzWPnkwusg6Bmo3M8VmRHz+PMV0OTy/L5rfZnFwec8vsA02bHtiYbvDko5pHkZYo
q7Wcyal61iQ3JTKun0c9+5q+bVzTh//tNRmjKb1g4g8DF0ReVi3N6L64aBc/PZ9/zc3STRvXZmhL
9smbEoNTtMKclOFqhbonmodWtS3NdI0GZZPm5aKq2vefJyb0Mw0TNpms/xn05KV1qlOLyiYaMFtj
paJBY654PA2vWvbY5R/IcDjV/esgQoVKj6CBWlUECRr1gpbCDgF5ujE4LPxAm+tGe+dLDm6j24lG
XGXuU0Khu3aSbVXSQkSBX9j+JtArPOmttRNGqEZHvKb0RZH6K7uJdrVX3OC2jEpA2aZduHQE6RdH
z64Do3jtBRrWosYXCu3rLJDpQXgD1bFfSqDduy4NnWR98zy9KahYhs24qYTxanKxTVr9Rg6/zVi5
k0SJlLVxxzW2o8Y50HFhR0G8DRCVKx56HtlSKJGkJKDAI4VWb0VJAGuq9xi5oYOaKTmCuDDfdhWm
SpB/srBoV7ndfzIKTGp/U2ifhSHQAPV7i+p0Jr9EU+JV6gY7M3cWnt2isGjIt0fequ+SZUiToxOP
d42t7TWjf+ZLJrJ/yDzqy5Xr30TKcHSU39I3t7nWPbaFgzYF/5Gx40qkL9C5g2nzaC1BPuy+tSVN
4glx/oBTXI2MqluosnyIvWrjC9xiqn7ZosAm20N5b2G4qHpGlP2R939nq3DY03MOyQNtu/Un4fZt
zWQiaYXUWamTNEzE11gEZ/mqi98Gn6RlMbPjzc/f8rnThxQ0J8OUSMPT6+9FWvqirhTKiDRbUC8o
4xfPFZeyhOdO0u9jnKyWtKM3Xw9BFEnSMjZGklQuO2RwADGQ0K1an5SIWCrBs5sdkcDT6zDKJxsB
OmK+n2d7dlv/NtuTjbAPw1wtTWYrNOQWxj4iL9Qr+Aw/ifDSJjHFZf/amP4Zy5z2kG+vkjS8rlgN
6X2qi673qlVHiRVFvaQNnxzlskT65Bg3Zf3yH03xNFwcclOgYmJYxY/2IXEbCGKK0zvDfvTsC2OJ
S3PU/p6jWivgtKbBfM2ZFdyUpEvTwx0RhmhXFYGcgpvBONUcgwtR09nD5dvTPQkd3UIjwBeMzAXV
rq1t6iwDM7iwOM4OAuvIVDFvMvXTJHMRRdWINKqaDxTyIyAZRa3v7YvEHeNMbcLmbLc0uGSAyayT
yRih0Nuk4LpiIJupVRZJ2iwAJV4XafwQUA/LBnVE1EOxz9OOU8LNK5OVmHJCiXU/yI5aWjt38KWj
kWfn1MYyc9VVig5gaILZEDoE0G+2EbTAPFJ6cKy9pHM/8xXkf0CvC7K8ret+WuKxcNOrJmvRtowv
MjLXSYDJkBbfFd3w5TWRixTWmjWcTT9/tOceNMkJoi16tlRLO4nouqLNvHi6Eg7eIZ+aUWi7l1Sh
fx5l2mdOV+T3UU72usF3yjykPjqP8kdr3GUClT2yowxZut54ZNYvebadH/CfK8TJgJbTD2jLGHDU
r3iQ6Ee5u6nhe2yrmLVesrw8u5VbtgoFjlu1c9qerTuD4egWZ8eIQjFWskVFtevnJ3juPZnfhjhZ
714iFTZljsGsiRctAQAWoPMovdTvfXYmNKQa+rT2qFn+va2Q10zQw3GT8Lv6KAU3vcTzL3wMfy49
p1+D+W2Qk7lEIRl/S+VxqdltWiMIf46sle7uqSofNd4TWiUanVALVfUhSz8x+/75WU5nzb/H/+eo
P5mkVIPBCnPGLzX65W5VMrdBUZCVoy7Al4h2HZO8Cxva2TG/bTTTg/92JqVqrcmmy8kliKeKoWmu
4XwwaFBbNQJ59CpWjEvP+ezL/Dbm9E19G1P30qQYDdZ24LifmAjPjSa6wVl/W/vpLzPIST5XzRek
x1lbaI+uTiA9RqvEip9T8EQ/P/Oz5/+333Kyz2i9TyFeMP/GBPdw20bVKtXWNQl/yIUX3u/ZtfJt
rJPF72DxFA4KsYakFib1hY9GTqsubJxnDLcIGLGWoF8Xa0jsNv9+usSvfiq1hEsW0v8yV1aeNOY5
pYkMC/e2M9a6OiyKgs4TPORdD0JgsQtd+ar46rYT9BoiX3ew/tA0DGfibBGQzixUujamvtOfH/65
B2JNLtLOH7Nc9+ThB3mvi7HiQ5gaNEPvTbTyeuysl59Hmf7K6bL6PsrJY+9yNMdMhEIpOjavfygr
UFOfann/8zCXJjNt/d++aruvc6o0DGNWhKvGFhU1ZcJo+Z+NMq3nb6OEtlKNY8cBYpDVloILgKG8
GU51wUz458kAE/17GOpEBYJyJsP9j57Iks0PfRggx3b283z+OBn872/HVE82PeHXhdmH0wZEDyA9
O2lgzgKqqdHwVDvzmn4lfZ5EF9wML03vZKdH19oUY830HK17Ccnzd2q0zTv398+TO7e5/PPlmaem
13QQmXYzhRdW462y5qUww3kF2yVt/B2+bxdW/tnRvoVM06S/fRpjbRQ9SU8yVDRumJZ5Owm/DCfG
al4eogBt48+zO7uuyHjgNm5PhmX63+PVvuI0fcxG02jZAdzoUhkI7/tXrfYv7BNnZ/ZtpJNDSi0V
N+8muhxOHLeOH75R2f+d6s1rSweJqQ8XLCD0c5eYKZfz3zM7eZKRMPNChGSQfDuZx4B5DL+be6lO
b+R4zPQHnfwGxcB13Qa3RTTtqs0qz71jqlcbWXU0iuXUieulQFRnZNFR5Np12wV7yZcG2WAdRtbG
K1DL2/mC3r8Z5ik0ggeIXLVN3nLP/flFnb2U0T1pENvYmMPbp28q9iS9ZDy/EqE53R7WvphkyjND
NgsHwQMac3o5csdbXxj4XFbs+8AnL260tKhsbBpS625fIazq3UVp3wub4rZcljRO2dehvfx50LMf
yyQq07g4AXE82SHR5ludh5/d3AGdNqIBCKtnC7lR2L5K98JYZ5cAJoMmLk46F8KTPb+tkqE0FfaR
XhmXgP3WXbW23J3SXxAGnr02OCr8CLy5J7LZ30tNtWlOyWnwnZthson1p9K89qnLVt6blq99JOg/
P8Lzm/KEL3YEdNR/UW00aY6yd3iGUlsgiovEuolQc81HjUwY8MeWDgb9wqDnnuUUfE8cqonpNb3X
b9uXU9l54dQsOvJ4kXnoUf806jGAKP/z5M49y+/jnLyzgLY2pZrSw3V+04zholZWocRIDs9ckqiY
Zfw83NnF9328k+8RAomZliPPsu8ijOyCWcaOkMvuRh9dMkFlO0/KEklWt+hK88EtU+X/EXZ++wHO
yVkeqK1SK1NNTU1GmizyD4BFLECE7D/PdFrMpyf593FOTvIm7uEwEUDP/URblEq2NVrtQgXu3Nq2
VfAmmgqQEQjX399IqwSmF+do3upowAOA9hVPeVf0fJOSaG4ufirnP8n/Ge5P0v/bJ0m1GmOZildX
BM6u0NbSLjZkssPgwvk2Ld9/P7l/xjl5ct7Qd1YleXJZxpnylOZPsrxkBnf20aH15U6gajpQir8f
nRFYVun6zMVNmM5+xPEgm/c0yTc0k/38IZxdYd+G0v4eyiVXU9MkTcDt6dGsDV7/i7nzWo5bS9L1
qyjmHhp4c2KmI7o8PSk6STcIiqTgvcfTnw+kTBEsFbqbihhWR+8d2qQqsRK5cuVK8//0vwIZyBhn
HqUHhZEvWgKjCevbqUMJihEFuGHpFb5/Vfe127gITZL7zFxweg+4XP/JwsDBtyhUwDM2OkeVjPUo
rTvkU9qFAiKlbGnX8IN/6WgE80KGMA11YvMOFv3KNKTfIkcnqNRTWg0s6kotQCQSiUeTAb5cTw+6
BiykmOapjgFkRWunsMx36lMeGlnNAb9ZH221Iu5hlvVZq0V3Tk6erzSOknRidTtwt0Hq/S3FGPkm
s699Wh6H5fnqp7BkFlaON8wikJ9217khHLdpcdq24V0GpoLUZXcRU5EitVeS2mdeos1LziGPqkAB
lKeopbDoMju9/61PaMIY7ZysbhvXEHnGNM1nKHqWaPdGIa73S9l55nIW0ABjAXup66NzyTSyhuro
cFkQxQOr8mlD3TT514JTQwoOCO5nDRRsU2MAu9zCttTRa84qGdSAhshCl+INEAbzOmHcRXQBPrfP
23zq4jUhbvy+GX8PFFdjkbl3DQdPB54DndmRdaBOAp0Pr2W8c6CApSOc/+mvwLc9Q3L6FPaleZ+e
KBotx6ctoK5heyiZ8wJ8DZikc2CFycNMvMjBve0TPJwqW6eGWVS0L/d4c4qzYnOddWsGwOlxJHW+
cp0TBrhz97rMyLjd7pe8y+9ur3hQ/pbgjF6OOhURbBd3XnZTtsFCio5cmH8Actamrn+7tsW2tJG9
un4qGJKOtKD6KiifJf28qR73L2hKxMg484jB7EzlzKqcsyw+9gwG4twJn75zYgGUNR1ST1EZzo+X
WqvpElCecOdowj4t1U6lNO2te6bKjvwal56rR3mVRzBp01badQ5j3B1tu4J/uX+xO98ebT+iyAQB
kIsjVyjEZqO3KgdY2veLDgZf8SQN+sUAupTpZzpwH/vl7dyKW/JGbq1ozTxp5EG5zbKs1oV3zzyZ
0Jw4/z5pKum9LUHDftkyS9evjcoYUIkqylGuejCArdCVvn81u1/jlpTRaxRcrZIDG/UNaCcquH0d
tY5AV6uNCPRJDKSEqFRrdWhNL7MFsAUHns/z7H+KXQHj9lJHp7UrgnpglizVK425oDPbB1a2Rse0
H0wteErUsHe2tJomil6pQyisZsKhFVtHufRdKLJb0w0nduGUYY78WdY5SaN1LKoLb3L1zKZPvDtu
6xsXXMqmm9DgzjGebRWOnJgEeoDemqwrGmDn25lan6SAuXX3FDwZynTWHqkL98Y21mWw1jpxuf8N
7nQ5YDMruinTkfoKMznMISWXEN8A3haBrdh1x51uTpwRgx28OiK2pIx8Z98mpZI4SBHjO1XRvueB
MXUb2x1PbMkYOU/fdf1E6QYZ/aFN0b0yD3L5rKYn1b53k2OrZvKkmdiFu43yl/b0kQ8TPTUWM4+g
UatuavMMeP+zHFyB2Hc+vek1jW8zZpXkGrid2GTPFCrN0DTCMmGwX8huw/+9GvnlFgNe0CrSGCEC
QA12d9KT34yri7ZwNqJL1dzzFGXCKU+Y37ju3xZ05WTDLUb0b2V6wQKIOnpxio1xwvz0kZuSRC/K
g8HIFZ2+pZxG1imypal1DD/f8k5REdhZ5yNBMA4agry8OzP0qTTVTmszZFMc7hCDpb8UYnalxtmC
Y9KUewB1cLdOQVLTnqiF7Dwot8SMtBVXkSDTOoO21GXjPJbxqU647CzsSee3873Q9KGqxkCXY40k
6S1j4V6KpCq+YVp77rZX+y16SsDotaRy69JdjABaLugeIR8lTxjwznTXUOP8uYbRaSGKZS2B9MS9
MV2HEUwOLQmh7LOrzjzjIJHvtG7pPM2HTbienRa3JXd0bvQNXK9VjjEoUscgDv3gD7EnL/brb3J1
I8ctGY0dazGrM4F36SCjKhlRW3h1tcjjhRAvBtBRo7/2uMHulzx461cnxtbyRt4cuW7nDSeGxiBc
6BqPygBCDcCDrHw3gm6hiOKijfMJ099rL0PK4+UOM4BYcBUND9hXA8ynDZRcMmGSO53sz4UhYhSG
NgC4ZpXFwlIKjTEoBo2XzL3MPC6ToTlVXXhy8G2/LuWdV0NGJ2jkomwFNdXLZSURifZgcOzmiXuW
b/oNjRab6ATYThku6xkUvd5COYjnwkm0Aj4lPDGX8lSNabfz+v0MI3vNmIWUyohnyMBXt6/0c/+2
WBhLb6nOuzWQI+qFAz2uOs8PtE/ZQvhawpNZ3aezbsalFcaombMy5/5B8k1YiRfCkTKVjt85ikHX
6S8ljUzd7ruMLnQe0Ic2S5gBX31UbuQH+4GeW9GaiSsok76FB8oZ0BaKsYwmTG/yJY0sXhO7tq6G
WIJhQTDve2MWX9KWpj44/rK8tj/5wgxMlQUNxkvxE2i3U/KH0/31jvu1/nG3plT0plYOtg8R3Mzw
58ww3ugCiHsL43Qw09UX92uy0K6yo3hdAj03pyfuqFvvN9XdZ8/vhxjtDjvJxMoXeQjRvy8kwFoW
ZfetAp6r7ycctzyclvvWO4p2NC228nxwbfX9CXouPyfM6M4+H7jSnEmyOaCrB8Y8nqXX/hp0jsOe
3NvKmphs2u1vfi93dKKLhlAHvcNyI+5LBfvBqw72K3T3MfFbwvAEW4EJXDUtCH5IaMF4lWKXg/xL
5k/drXd7699SRudsGAm9Uw+vTaCLGbTkaiGC7guiScQct+JuNBrY9q/raUZu3+sb+TTBbMs4G/K1
QjXT54o4V8+jE2UTrP1vytfgTFkG6RKoIGniXJqUO/JjviqQkA+Rq11+Bo/QvbWPGTjAj4qrbmZ+
Yu7zk3xqMyD7Ric+rr12Wks9Ywg0xEOmSeTDFKzdw/LIWoJzdQpo2oxi+ydtTeYNWgrAB+dTpJFT
pjRyUG3bJKqU8QAG5BDFsqkuhPjT/rc6IWJ8n+oFM2uZcEO5+UL2j/o0mFnZVGVoYtON71IV3Ilq
NQgx+ws9qpaSNjWeNXHWjal9WzG1wt5Agi7XM1U80hi9pNldcSZiwN2xxK9tN749RWnuQKCBHKLb
pv9c25uoX4vUsOM2XAgAoL3t7Yx8SVrqJegVGIAsA3YGvoTVMvvyH91Cf5/D4yE6JY3t0h58iZye
CzYYmeY6slz6tz/p1sx2gqkTZ+pljRzJcBGKo6HcYchA/MnKdR4rG8AhZgXVzzi57CRpKWVfaoVe
sLxvb0vXXUhWdG6BHBIr33Tq9lLYniaNf9Z5ybLgzJRE80awQGoFKXNuM7WpOeAUCJ+FvIEHk80b
1Icd1INCdhkafFvdHqcKPbDgjwTKaW1EyxIk6pkJdhUwmi0lmOygFq+VCJxVJqGkkNF715n3yW1y
7EsUihiMzi+0srh0a4OmFxNI5AyYXSDPGoDcLCmfB1p2m2oV1c9q5vQtwTyTWWKv0Cn5uTDh9QEj
y9Xsk7im0R/CuAtBuKlD+8AG5Zo50JVA1ma/Ne06MyxNYwYa5CdDHXe8a7EdqI6Iktz0ClwFXztS
rZsWSFldOOzlVe0pE296l3PZFjjy3B7DNja5jKFRtD3KBRgYUvU0pO1vYpvs2pXbckaBZODl9A/2
yOmLI7V4DHnf+cA/t7Db88yZKr/sMt9taSOvLCZFQvUbNapGc25GsQOUiMWIDZiMtXz7plc27g+A
UNTr4nzQIPBVjg6YzAk4W7NSOGcoVNOXSjsRpO1YnEUDvDIwh2sasAAvoxeFXmXIdIEWca3sKsta
LvJMbPQxIEdNJ09EwMP7H0UUL4TJL4X1fpK6rQd1biAfMd2X0Gbh2RuF+bu0mujH3GH7L0SN4r5I
bhy1GqisU/IEPWh3jmPcDuQnMcQFnXvbAlDXqBPKnFrfyH0nWgBFjoUyFftAZ7a9YET5K1VBp5li
dt2V1H6xvmErbkWd4C2qXeoP61MZkJiX+jqOl1aPH8tWFWCter7pzBXtM9AYMFfExOR+Q91xxL+Q
P/LpYhnQuasgH1pFhn2WTeFMbPIdzsQSLZ1JckDGaC4drbBtgWdJ4xwyoeDADbK5oJ02+On9y5gS
MlqGGiR2mg1Ceum7Q7o3F879esIUd6pqayEjr+gYTZBrBlYhgzCkXJfm4/417PCGKMpS2aqKrIrj
3EMoRkrtDFY3IPYntUJf8FVPe2KZWN8koDY9X/2yX6Kya3fxXlQZgj7FoJ3jpfVJ7GKjtzQ4Q2dX
9qF5Ip2r6/4sXzyY3KA/A3u6rvivBvWW+YGzrhb1t2AZwSdfrIpFuWGcbAGO7NKa94fKEmaPa+/b
/gfcNbJgbT/g6ISwgg4se50HNM70ZXIjfzHmsO8sAbtZ6gfqolnUc+8gnVlX+uzSXTdzgJv3P8Eu
v7r9AKNDQ6aeEIIhDUm5TOKwuU38CyZNpCSeMOBdt6WtlYKB9PJVVFomdkaqEwkp8+Tmqr1oZzL/
d07A//meLcR7fxY+SumE2P3Ls8Y5NikQu9ILkarB8gBIz6w1liUYXIkzYWr7LQ2q5JfLk6oUpncZ
PXbViaYt00GUvy7zVeVd5eRpgFb+T17cUF62ngZrRm5H8qPW5vrC8ddHh7K7qUvllHHpWTbZqbTL
L8i6yv6RDGA5xu2pdUn7QCG1+VxQwm9wzN0EfRaCIXRrWVATZJ6/6hsDiPWvA3ybH0pHfvw9laR8
JkBy4ZunpB2Y5iLsbUSgkMFAlfRDvczWRg0itNCsRNBwJ6x6VwkQKEZDp32LERs6eV++DjJo8KDL
zFSbAIwpEHHpXnFUMOcTV5/bOLhjxuMkLZM5Eelm/3vZZQi6aFgDmIsov2ogzpVW5cjDU8cm/eaQ
S80SxroSJVl1WvYtEem9Ae4dTKsJubtOCJrsdFOniwqYlpGrKypamu1QxLua1XGiZ3D3xOcRcJf/
/vK2xYwclggHSdcYGENvQvvVXSr+vJTBL6YXzV6EVDz1SRrSYeuMozHZJOpjpktjKlZ5+S4zMNeU
QG9yWoajW9G6gUzh3g9B1mY8C6RmQNv8axrL4GlQYKnRs0uXm/DEsnf5EZmpMmptOl174z0Qab7f
u5DrMI0fLlL52pFhZvDvasa89+t352vcEjTSbx27oOS7LLbKlWVcm3Mu8avKDic2yK71KCLAChpj
sHDHjaylAcpZczXCoqoOTntPZBBa1JcphQcxyqZIencJ43pn8aHTl+m8ly8wkeFTC1tQ+fL0Sqoe
C8Aamc9xYC7ar7tdjmpLzriPSMvUvPUy5PhA+Ury1YBH/jYJI7dSpcBPd7BVzqGlUvJ2mXXlxBp2
6wpvCzE3Ucv4HNFKB8K4hPev4D36jRYzf54equaUV396w+NdhYv6JWi0q0gRpFQjWUqb3qbZ5046
UmjwsjcZdOfCum5XEkeWE1yY2EYMs19xqAkHDekrU5tYsjkY26tHwVWruGqVCefhvW7dEYIwCMRY
wFmLed3PsgjaASm60JruwGtAdYm9EDC2HmIK0ONVoPFz0LpxqIcA6M/gszgPjOi+kNVzGYjBZkBg
aXsm/eGYijt71mELJsjbmsHYUa34G8HS57p348p4ZXrqINp4CP3iM0NVx/QbLBQVShtDW8UNKYjg
WAv9jdmHJLrCU68bgN8190gRmgu3r+9Coz3vLedrn32uY28Do30UUCuyVJDcG4Zom4YGM6E+MksH
EP1UvDUL+BNkGzaPcGGpzdoUXHB64KJSo4Muq680EaRzUFELqZyrbTFLWuAT9frAsaqLrqyuGR6C
wyXYkL5PAAC77Bz3Gs41OmYdajAGyR+41QJSpopif+479aLXQGPrlIc6b5WJA2dXRdhiaBwkNlM1
h8mVl69NVkLHd9OKuKBcevVJzt0VgEIr8qH+WQz4oA6AOAaY6/9BjQHBNPIzfCQx8jsy3QaIMkm2
hwMBppNSA72REbyulxaGER3YbXSdhPVZHRYP+zf/rpMdzy9qrBi0o6ey3ZaZYqA6ghE7tLbBIuLD
EzskdW8gStKsaqHLU9MRO53BlsThZNySmMRqrIstEnWjWaRAQQIETB1U/az5wfn+xQ177NUe3BI1
0mnUaAKZRkQ5Pv0RWUhJfcp5DkfXPhGjbR43KvPQAiLAGZLtS0f45Canrnpp6AthKj/1B+P8/bJG
4XGnt0knOwhr8Bk0C4jhXRGDyQt8mbmGmo0JjTOuodCkTmyLXQe4zrCawoEHaNFTQmTrnTlukkUm
/Qh05JiLBnIVQ28P5KRd7H9fu3wmwTiBpmQpTOGN1hdWGWAzHQe4Fyzt7JvebrygnWstrGRgme2X
tasgzYifBWwasCQY/8g4OllyaIjAQUsuvFJeIF5IuLhIgOegb26F9lOYCBdR1SwMihBAFeGqHfuu
rUCPtjRvYXuhAIq9zD61F6UrrXoLro2IJLvvGPP9z7pry+jciYZGYkkHZP/llqHfnAm7DL0ABTCr
7O9FxkB1duiBB7xf0C7MDGYVfksabc7abf0WklosTAxuaf2jF8veVKbLTKwLcUt06ZAFgYf6WBKP
8vhMVGF4gAVKL5ighR5pwh52mt3W04xekR8VFvVdrh1dg7eXwq+dq67CAdZ0/7Kn9DvaxG7Q008O
Z9Q8TSSqyMklI/kLsmKQ7WkTLmmXv91W8MjEhTaqJKbDUDAs06l+nAH35rbzZKC4CdYVfR/dpMfd
ua221Dgsf2v3qpJfAWKAGm01nYOQm+sBJG+U/AeGxglTVaZ0OQrCq9SU+zpnW2lWv46i/lipIH3P
/IPaSo/0/JskBOe2lx+bnvcYuOFJRDjBgAVw/pcV9XsFxA427DwRrWAm0ftlkfJPTHfVKWlI32G6
yGzxqK7NwzZxlhqxW0BHvdWaXNdg9y3k7j4B6mKmwk3ZRsUmSvSLkuLTfoPZ5fW33+Lw8y2NQgLW
FeVgmE7bLWu6d+rmpgfWrPCC8wxaGo7Ui/0Sd6t1uPdLZLb08XUjCs0cGjQ2plnAIQ+TVP/JVbVV
0k20bOyUQ4qBiThFt4xxE6ZViYxCVMjBCn0o3cCUm7n9TOLw3L+gnUZpKhqiTLzXePZTlwo1y1ME
GVBvReUqsYJFkVyL7iICU3y/rJ1+5LescWHHhbneTQflZSkU8IwJJKJzFgfJxN7eqbstMSM3TU6O
CUkHMW7xuc0b5rwu4Q+jr3XCXQ3uaBxz6FtyRk5ar6A4Cz3keIUx0ynA4TneprCR4wXUwLHqBPt2
B3y5bgVguAOd+34hExagjLxuKuc9Ax0so5Ugzq6XCszJ1FBSYrXen1iQtNPvmsPdk7gCtN/hYbZ2
bO1rkhw1uKU6ZWa7Ne2TGmozpWr8We9eZXl1apThAm7qi6D/7oHZ4NKraJMxzhroloJ+Lpci3Rq+
Dvt3GMx0Ci/7tfHapTCkIBqwBA34aMY49il8ENvkihxUZlQHfamtO0/82gxkVYFwXtTqMTP8l/tF
vrYjRJK5MHEqiqmIo7Mos/1A6hNSC1ovn9ci8Ji5NuFOVP31poAPx1BEE1nEdWMhtqUYTAgOuTVY
rFTPhMpX+NoEITUAN7mXonggqN2E7bkjtZ+EDvTnpF37hfygwWziFKoMJaOxUHzxEP5fmNBrdR3L
ypEIHI9p0DSpOaCVipkEY6x+ImTJeWXE92KH94raA9VJDxJJnpuU/33dOilF6bGX6pOsVWYGTNyp
lK/kqFPmJb/oQaEQVwCtiNolkC6QcZU53OPqjAvuTVvIy76wEwgj9VPSGfd1Di6K4NZrsLw2mlRu
CuO2SlSofJWjVrQPw8BclrQRdnW0sU1laUKNwFJhu4A9p2ylG980P5txcSZGBpwB9kGTGzB1Xwfc
jpOu3/itfOpp2aWfkAy0QuXSbekb7aqFZppLybZOs9y4EnLjtmv1E8lSD4IyBG2HxLwUnGnGwF75
ParyVRHkEtMO+kEfgj2YltJl0YYxTRNcIXQu6UVyKAs2uKnybaTBFpoYc8WSUEAN53a91qMIQpVW
nIlOetS4QM7L/iKoIJ1xvGWiBqsyv48L8zhlOjEJQUAo46XZwN6QMyTZF987y38QnYe4vuzNL6rk
pXMJgtraLudGIx0oNbNc0GCA9rjOLf8S6NS1lvYLSN1r/0sGX1bZD/Pm6RHtm9IiS7yN26WfXbE/
M/J8qeS5vxH1epYIUDpGtcd7JD1Qc5+EoHbpNNmylq8a21spIaQbebCEonAhBQkEHMKRUGYzUr8r
xc1WouGuaYY+1qLPrhDOK6l7tOg6qkNgwXv/TIbMOzatdVaDUpt08GQDV6eL1zAXfrMwijg1D/Sw
5+8GC592eAlqWr+4Ao4NABgYjlX9mC1IUfAOsrBV0PRHtVUeh+59mvTA5ronTijcdKEz9xx5rSnN
2nBPKf7N8+pLoOeHWZWs8/5bpmuHMb2cEcSUuriUXFOcocW52DXXQH4tQheV0ORpxDDFDNDumgE9
bmTCvqoAIby0mvo2N4ixxMxAQWa5CIU+XxggTrrRiWMzFqMnCpAFzo0EX8bQmgaS69cG4tc2cleJ
XH01QBOrk/5TYbdrNxLWQekvnTi4aurrwgAoS5e+era5oYFi3ZVBtMxT2EBbP5oFlv7F8kQIEukd
1MAnbp1z2EU8quVmLa3dMF2mRbw2LXlpKzIV4eoml/ILr1M2nkdg50WqsYhV2Pzy/NqIdabXVLhu
gnklXilgzKold5XyUelIlNEtCYrhKW1VkP4kc/jvlkISbASzu2VCjEEfvYjnmuksBNOGLzwVzuiX
Ax1SmYMKs5YgLCXbtIxD89bIzUWYwDnYr0tVmQtZM/eLr76hXhTCly7RTtXQ/y7Am5lV15kaHWVh
2UPDeFcL0GKp3Xfdo/k8MOW5LPhHEaiaWmIvDM72VdZA6lE9OnY409T4REZNmp4cKuJFmdCI6+iP
qd8vIlM7rrtu3Q3P5XmHkQG8LGD1bDTHvy6Ez215l8q3fcN0vcsUyNyIpU2CW2yD/MQSsmXR3rdy
DbT/pziwZ4IWHibDZTYJVqBhnBepQKovuHBaY53199BBX9VpdZPZEK478JRYjyCkL+rEOi5TGb6I
4KgpILQ37Zs6hh+0+FRG1lwsjA103iCoA32SuMcR9ItZBCe4Ta+7K84a217qnbgOoHB3i/pSSz0Y
guGoFxMgZUVrnbTAPrVtNTcT6ZAUPmRx+rLV3KsAfl0bivI+ufShzShrHzaSegW04IPaZItKVuah
5Vkz006PErc8CdwKpF9IRCP3NCGpNNehhG0kYA4yRf6WwbfEAJapAft01kO/nPTep45NXtktPRyO
dpHD+EEN70vUyXDswOvjyMtcTueJ1M19o1z5sXAc1e4yBfBeVG1Omv6wNWF2tNpF62bhTC8vZLMF
G1fpvxaWDr2ofVbHtP4r9kxJ63kccr71bg5xkZ8eml36QHvCUNOCuidbeWJ2yOXwRMGPqQnpR1cA
rzuDNBiGpyEWt+TyCBLxdCIO25E1H0IP+kIVidv7q7oJLFBF0A8FALguj4wiXDVtt7GoOxkw6WjM
a8SMgqu2SQ+uxvmtQakFw2Ocfw1INwtOvfGEnuS6OoUOMxWfDKHFVsxWdqXp2coQOoRdRFANi4st
fU666k7QbZvmFyZM+uxA84rvFHrPHdG+E6F4DcVubmPtbW/P/IoJsgyocaIcq9E28TA2CRh708HK
p+KGUmiVHX/VRNcpYGBp2Hw3cnuVh8EileCj6iDr1Vxh5bohkEIaWFvBOiqahR+XR7UbrTvDXWVQ
sNaYYaHm60ATLt0gPYxQVlg30PvEh2rfXPmBc5iIwWNbNPlAbnqt+y6OKlglubyp6WZzre7QbKK1
R1MkzbvBnOkxBsbq696q2JsQ+iRc++JPEG4uyrKelV6wsBrCEdNYUL4BT31C+1PKHwXMaZ0xpDeo
rZX9ZWBGpx362R9/Pt3xXl5kMDwiUF3UyXuLY0DbvK5kzfIpQObQi3m6dhQW6ic/qE/zzPgmZfAe
pVC754q5ssLyqGoaOG9T5aFJgZtR/KyDZSyeczJQKhDzi07yN4EdtzNrwKPuHIrVQ/PApWZbyyAI
0btdLQz3m+dYKztXJ24YO/W1tZbRpQz2qMyESo4kS18fNo06a0Di36+v13eYQV0D/AVodsorKLSM
2bumHOJ1ByY8Td10sLsDXpSKy7w9hE3VdR73C3x9b34h8KkhYWsDOgw05UmEwN67NuDCqu1LwFwm
Lj47hRhQO8gU+SVjXIXWiTAl3UGIaZ0Df7oOe5EUQDxxEdl1DaHI/UvKKGMj6GbmxoMv0Y0a8uyr
llyTbEHw1K326+wpF/7KqLckDW9xS2lFFFVRMHSWZKDxeQcG18Y6+ByLB4p0HcZwGmQwhM6b8tSV
187UhN/EMs1RQ5JtFDVwywgXrENzGKhvTsT+OIH4bv8qd1o7XezU2jUdgItRggBUhC52UuQAzLRg
rvpKt6Ygw9WdN2KupaqoKaJumqN0SmgpvWAkeAevMmZaos99yZ0HbUSd2j3Pwm6tt+LnAqI+3/AX
oZUfel50EfrJoemr530LHk0ew6fh3LahF67TqlslBjlGeZmG6doALgsqDUDfFVjBKuIxbdY4xWHe
J6dy/Tkv48PYhFI79BduIB6IcnqhhO6nXgcERtNXEqSyZSQvRddfdVhUqwOw3DSXJW13kWJA4BXP
gjxwJ4xr117BtAwRSCGRMuXYijXfbJOAvaIn5mElV4umg2CapvYJ579TjgpSoAx6CY0bw+vfsuHM
bQSLPkNaAhhR8UJGcKSLKJ/wmLvcGfkO06TOSmfRODMQh62sZeSKqXieN94l5OW5vNCLM9W8drrv
Wj1hsrvX9FvcsHW21pRLUIEnT90u5VwqTjNhUUztvl27wgCDnUZQSmW0aL0UYdIUBSgfxWO5IvQu
8gPVLpf7N96OGiAZky0Zo1ejdXakNDEyHOjhInHZNWCkxSkE4WvfXxCulOoCaA2AJPcLVnfqjzIx
eFWkqeRXh3UGraejUoSyaBPKOuM2r8Jl1xkbAOIWju589yA/FyhgSAT9CZiSNttLyZhYE6lahWW0
SdruRFWTtWT1cyCcYffSDwsVLAsTK1OgYCli/RiMhi+i39/hdpa6KX1p4Jf1qcPMBMWPjjUtOfAj
aRnG0blsRAxoWxKwUxLISNC3ZhAaWn00T1RKDV246OAWX/jilepXU0Hzbm2YugI7MuwR41MrlCXJ
oAuCOk5UHndWsRZhYO+lqY24ywfSn0gynu5LgxzBS4vKzcwS6halS8bGNSPYd0gmrGEbCtPTyv73
e5qwLS5+cFUQjb0iLHehum3MnOJUzitOnGBJpZdRq5La54Qx8djjM5IuT/jqIdwEbHjk2m3DqqpA
QVAfM21rineaXU8UTHa+oC0Ro3isbei5k0xEuPBB5u2DCSsDk7b717EjrYzGtqSM3o8rp1pkDTns
2rQOxbqeFU16GCjNccwgUt9knPPxrLTICKXauiqDVd+bN5CoeYtaMy/iEqoot1r6VJFoRoUqOH1u
f//v+/b/OY/J+bNOi3/8D3++T9Iu9xy3HP3xH2fpY/zhPLy7fyz+Z/iLv37xHy//yN/78b2Lu/Lu
xR+WcemV3UX1mHefHosqLPf/9PkJeMDhi84TLy6vkldf8S/90tPK/vhFHx6fnuuqSx//97/uHiIv
XnhFmXv3JW/7+WcHD//7XxLYjuxSzp//fvV9T2va+z3hHWuvHpCg6R91yYBgDxjipw9SwiR2fvxY
kD8aQ0Mg817PPx763JC4pdQ/6eLVY+3Q1/7f2buE36qgh0PjxHizHlADO/ep+5EGSLzWth6UjxL+
Q6JZYeiO5MPP/+/1sG0RCk/HhfbfVgPr3LYGaQAOVUGuffrwhS+1oFOrpV37pxae7e9dWYNEQew/
UMNg97/1oH3URUWmaY0FbitA/qhbEhB8Q4vA//3rf+ERYG/W6Hv+C0sXZbqiIHJ7NoGRBpSPQ2wL
AjaTIT8dxjvTxA/f+HZV6B/JsQ1g9L+Xum0MykcKrNDdAfX8zlVBIPFv+4WXG0L/KFLytJQ/qEL7
KEMBZilDaP8urcF4uwqMj+TzJBMo2l9ve9sa5I8Smayhg+bn552q4u8clgo3NoOd9vThrW+rQv1I
egNcftJ6z5/35y2ffcQA8/DGjWF8JMmnSsPA4LYK5I8kM7lY8s/nz7Ok93RSPqvAeHvopH0c+i1E
5ac5cGHYVgVuEkD3gR30x+e9+ogBP+mN1qB9hP/CggvwR4D0KorETcoUpt7rhlD/xoUCPyiKXICf
9/4rFdAOQIwJevDz591aw3OE/3wr/XXp+zfvVgNKIoQTP/zkKx9h6Vw4Bnt436pQ/4qPYILNIsn7
vNSRj1A/Dk5UJ4b4oQp+/i7jiIGr7s0+gmkulSbTH6p4dXhCCjQAFPw8PJ8vde/v5BiyqW9WBSEC
o436bl+BVZBzRhE/r5vv1W1qz07sLb6Ck4NaHinoH6oY3bzlj7TxkB+mePzj8143yPPOfZsqSD9S
bfi1A17GE+pH5sDJ1DBS8/x5r1YxlBPeuEG4dpGMIaZgjS9jKk5ROrfeYSBBHoKWm7e7SYMUjEwR
gira0+eVm8Q+YFkiEfH8eRcJOU7434nJ5wB7YKd/oxXgG0CAJYb+cft+pQqDcEqjx+7H4fl8XL+/
E2OYR3uzKkz6ahTGK57XOgqpSNMOUNvv1RYG4MI3KoBtQVaSs+BH0umVArhhaJb8fDa/PxMYOiLe
qAFys/QLWOrPq/WrUJLdIMk/3cYTXDMS36EqeHVvVoXJWocRkGcfOAoalI/WgHjFP358ns3vPanC
oIolm2/3CyZLHTJSP3MQIxepkL4kjwuW9nvWxHATfKtN6CKpWAIDpmB+nYvbkYP0ER1QDB9aj97n
tngO594WQA61fmO7VretAvWjqst4EKKU5897PS+Vv+Es1aGG8VQpfqmDIXqk8Ptu1/72TJRG7ZqC
7UAz//x5GUOTpSYxIxFGv3MzGObP3nxQcF4SFogcFcNn5B7ZEdyx6SP7N65S/8Ip8qsdYu564cNy
aGzwHoutlovJX/jZIPD6C7bi7OfK94tfHdonnr/8ORwf/vyPl90UTxHB1k9/RghPon78/R9rfC39
hbCfC/v5HzfeY36X37vd0w+6H096ehfRb3F5n5SlV7gfZkn+8JgX2/cFphSG0vXvZ3rdAPLLDPbJ
WHnfH39+zdAr8qNB4s3fe3r3YSMsvfDxLr6LP/wz/nBwl2/LMSgak9v9+Z92t7D8Syu4dB/L8C5+
+HBQDP96oSUihudz8s3rOcuD+LH7g4znqOTNMjZ0Lw1L+KmU4X38uiG/+dsXVfQ9Z0t9GHS1vgvD
pLnrRqKemwLeLOoyqUr3wz+7vHC9/IV5PV9zh7PqLwk5xr5g2PuDnL9hX8u7otyzliHJ++a1rO5C
cKODn9/0u2lrSAu9+dtPE4hNPuzVlMr94s1ynjT16TH+nj82f3gjKtH7m+WsgfWBpO8DtIMvDPhH
DoUo5c0inpayqOJvd3mZxH9aDBfnN0ua0BeH7JtFHMT1Y34fdg87tuKQcXqzgGcD+/N+Hy7ybxYy
p4MziO5izpM/vY+/sd0Ho/qQfP+wfPDib1XuuD8f/femHGq/b17Ok4UdJ6Xr3cU/v25LxN/Y9yfe
Q/hHAX9jI16WgN17sbPj+f/GJvwn5JRh+HRezapyh/EOsNxvfhHnj4N3HA7FIy/Ok+JFAPHsUrS/
sQvxJg+Pj39wWgPdy5tX8s/YqXY9/d/YFidJ/jJaeNbMkKR8+3N/eyS+ffzTth4ab94s4/aRU3zK
oQ+Xp78j6Y8be2ihebOIf/5Q2B+Maehfm5Cx67LyK+85/8MNbPIXuEUNX3xP1J//4/8DAAD//w==
</cx:binary>
              </cx:geoCache>
            </cx:geography>
          </cx:layoutPr>
        </cx:series>
      </cx:plotAreaRegion>
    </cx:plotArea>
    <cx:legend pos="r" align="min" overlay="0"/>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_xlchart.v5.8</cx:f>
        <cx:nf>_xlchart.v5.7</cx:nf>
      </cx:strDim>
      <cx:numDim type="colorVal">
        <cx:f>_xlchart.v5.10</cx:f>
        <cx:nf>_xlchart.v5.9</cx:nf>
      </cx:numDim>
    </cx:data>
  </cx:chartData>
  <cx:chart>
    <cx:title pos="t" align="ctr" overlay="0">
      <cx:tx>
        <cx:txData>
          <cx:v>Student enrolments in 2022/23 per university's geographic area</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Aptos Narrow" panose="02110004020202020204"/>
            </a:rPr>
            <a:t>Student enrolments in 2022/23 per university's geographic area</a:t>
          </a:r>
        </a:p>
      </cx:txPr>
    </cx:title>
    <cx:plotArea>
      <cx:plotAreaRegion>
        <cx:series layoutId="regionMap" uniqueId="{0CFAD19F-01F4-405C-A1B8-A428BB272569}">
          <cx:tx>
            <cx:txData>
              <cx:f>_xlchart.v5.9</cx:f>
              <cx:v>Numbers</cx:v>
            </cx:txData>
          </cx:tx>
          <cx:dataLabels>
            <cx:visibility seriesName="0" categoryName="0" value="1"/>
          </cx:dataLabels>
          <cx:dataId val="0"/>
          <cx:layoutPr>
            <cx:geography cultureLanguage="en-US" cultureRegion="GB" attribution="Powered by Bing">
              <cx:geoCache provider="{E9337A44-BEBE-4D9F-B70C-5C5E7DAFC167}">
                <cx:binary>1FxZc9xGkv4rCj0v5LqrMDHeiC2gD7J5k7JovyBoksJZKACF+9dvtmTNsJtttjWrfTAfzDCbrKy8
M7/M0j8fx388Fs8PzbvRFKX7x+P48/ukbat//PSTe0yezYP7YNLHxjr7uf3waM1P9vPn9PH5p6fm
YUjL+CeCMPvpMXlo2ufx/X//E06Ln+2ZfXxoU1ted8/NdPPsuqJ1b3x28KN3D08mLcPUtU362JKf
34dd+fT8/C5I2+n9u+eyhe93U/X88/vdX3z/7qf9817RflfA9druCf6Yiw9MMiERw+jLF3n/rrBl
/MfHHvngC8YJoeLrxwh/I37xYODvX9zqv959LNP2+endBgTzZM23Xzx4yy93fHh6ap6dA1a/fD9y
2g6fP7+/fbRt8VA+vX9bUo+2K9utFmJQyM/v96+YOht8/Y3AbuWx0l8E+NOuIv/7n3s/AJHu/eSF
rvflf+yjVwxsdfzOfn63eErL37smTt4U5XcqnH/wGfEFEcz/8qV2FU4/EIK26hbfiH5V9Ks7/QB1
/4Uz/7LSX531/t3fUfXL9PPzN8EfdJzv1Lb4gCWW4MFfle2/0jZWHGGM/zCG7edfY8tXrW+v8wMU
ffiYv6zbr0L5O6pzVTy42A4/PGrzD4or6iP1R9Smu07MPoB7Y0HQt6gNn79U68tr/QD1vn3cX1bz
y2P+nt67TuPka076cQlafhCI+FJK/jUDQwJ+maDZByqIUkSgf3v4S1V/u9IPUPOfH/WXVfztiL+n
ehcPrn33P1PjkrT5oVGaf+CCMULEH+78SseMIK64+BbF5a4779zrByj6yHl/Wds75/yNVX5m2yR9
KL8J/UfkZajChCSEYfzVbUGjL72aQHyXXCjC//Bq/xvxr3n5i2T/uNaPUvifHvd9+v6XsP6O+fp/
fn9uoMsqf3jClh8w1FlKsT+i+Ks2C1MBX98c3N/T9869foDCj5z3lzW+c87f08Nv27QpoGP95mA/
wruh6qZUMvlHON82zS+9m31AnCpM/W/q3uu1vl3pByj6z4/6yzr+dsTfQ71Hos4O1/glivCnFdv3
IyoQ0zli6o+eai+00w9CQtSX3/rvfVf/N67x5zc6jJ78+y93uHzJ5BHp/P+gIX+OlPwLmQof2ofF
F0zrBVjy9qffUJa9P30TGvsq0ZOnn99LhjAl6IVut+fsNEn/rlUP/NkzlII/v/foB0QY2ipaUijS
Qa/v3w3PXz4SH6TyMYfKnUmFiKTs/bvSNm0CoJv6IACBoT5ECEY5Z2AiznZfPgI8zpdI+VRxXwlK
1L9QxStbTLEt/yWVP/7/XdmZK5uWrfv5PZCovv7WlkfOOJc+4dAdAKBDFcJAp3p8uIFoB7+M/2uU
wmVFrupAFGi+9bD7WGVzc/5CKn+RCEQ7MHcJHSdTEOxeEiHt7DA1sg4KLzpv5llTac/eJgEoxCs+
qOBAhXMiGeF7JMgsUuWxOuCuDhO5qvJ7rwsnkuixu8zK8G1qh6QG3bOSEm9bL7ZHLW5UT1M+gdR6
r9WlVOFQEBe8TWR7yK5qFOAyFFHMtvaxL7UEI1mreqwDE6u7lNA4IF3vAokitHybEoZm/xUpRcCk
kPSpJPukci8WvRFlHWD2QMZp4cpFptIwnyql0/redrqeo5M+rxdmiBZTWQYej+6OXOIQvy8vAQXQ
SyupmzoquwEu0dYqSEkfSOUFTZ0HaMo++cNw2xKmh9HXsrrhMX2cULVBpXYRCTHc8O3bvNYwuIT0
EaNQdVGOthJ74RcS+crMmFYB7coAiaU3oyM2BH6/L3PCGAVXxhhxLPacImMyKupmrALU0YvW4wvP
3Y/pnSS/jENjNPJ/T6O6PMLWazdRBPxPCr5lj1AIbzts5WUny6qvApWtBqMjYzRLNphwzfqTaMr/
j+T2eHRRVnrDMFTB4K1dt0z4akKBN5pVKtIgbsgRcgcsCLjjMHGRvuBc7QUzYsvaRxa4i9tsNaP4
zEddSAv3H5DhgIArLASHNLHV7AvbGGYvmeukqYLexoEh/apCdjX2w39gIByaetAW9TnAO7tkaGs8
589FFfh+2Qc1Jak2Sdx8xNgUAWLlU+GrcYVL5z5FbO6OBFQoMF+ZJwQ4n0AsJf6rkMCk88ssb6tA
WFtsVOdH57YhIsxE9ks/G/fdKQJcX1DMISMqgRnZY1a2SYkSYLYdChHUXiuCKIryIyH1EFM+Qj5n
giKF/D2RNj2Ki6zNqsAWkeZTpIes1wU99R0/QumQKb6ktHXEFzaSqHYeVQ78dE2u5/pT0krNwdve
jlIH+SGYw3BOUkX3Y8hQtxOfxrQKeH3HzcfOxAEtnqrqt7fJAND0yhp8qaAU8Ymg23Jle5EX7IDY
LDietYE3y36ZDYnVSUqSWNPJzOFAIdf2tR9/VspJnaCm+4V08tQOUmrhqV5XVTxexKMrVm07iUS7
gvhrS6cy0QxAzVXpo1YrOXnrpOOxHjiPAi7dBjeiBgXNeVDV/hg4Lyk17dG85LxJlyqNUt2SCl/N
eTfhMMpl04Y2dfCb+XzuYo8uW5KyTKvYdBsSe0UWsnmarjvS4GWGyHpERKWBMGNndR3H9taTNDsd
WwhSWsRetC6Yn4W4ysVthxnk+SQHpotykkFbWvwgk8SIgE8xXbikSYSOcEIWfg0/jKeah7NLky6o
q4o+CDR3WuBC3ETU8y7TDCtt4sqEA6bFqoujy7Hto4UrrFu2mUw0NskQpiPzI02h7Fu2LvJOk7nK
dd86cBIoThZJIoff2iaZwqgfbqo5yRdGxdGyz00UFkPtL6AompbISLaYKk9inbKUB5L0H31vVhcl
MB5Y0bNYj82gbv049m5rzHE4ALWT0bk0iOq2Pm+b0r8F352dhpTYrNPrepkGROb2KkvicZnbLM50
SRkP4lhmy0GUdlGSwgsylDTr1pPJqk6LZNPlnIZ8oHWIvbG74B7qdIZYq2Mu6NLKor0pkBc/eKq7
N2X9hIc5XkOUxUE2tV4VyNmO2g0Mh3XiEihMxikwdTHrXqh4VQg+h1nXykAkzs91NQq1zGpHg4L2
8WmXwf29cjqZUfQYl35/qRh5mFA/raamrNsgr8qriCT0qovqByYncuqVg9zUlb1PbS4/KsYSXcns
Fw/3zzIa6pDhobis5BjrsqndhYj7YVM3ZR6yumkWJBofWpnTC9NEd/XEk/WACxbmbkbrXNYj0n1X
NOBMFeR63ual9oV/58eZNHrwiQyaoSyChnc4DlgxiUXHPLfwrYrOq8bFt+lQNb/E8RCvaBo1pyKJ
qyAtMj/wGuYeu7nKQlVOVs9JJHSh0iKYvHzSTjXXXt9coHE8qa0Xce11M78jtr9i6eA9xVmZBRnP
kO4YFYHx0+lxiuZk4U2uCSsqwUdEcxHPHQscLx4ann9kvEoC2zF7SvvmtlH0uk9ptXC09UKVxpWu
ZdcFKCfdqcuiIhSRdEuWllTPxZwvYmdqzUganZm5KhY4KpBOasEWmJZn8+TA3KoouYr4wFcIWahY
cjYveuTunPVxKOMm0a3t+Zkdu08YV9XpMEX9GZLedObnjVkJaqLLhA3idohQu04QJdrxqP7opy4P
GxtXS5T0c9gC6hrmZGhDUo+pjv3s18iO07Iv0qdoduOyYjJfycprVrX0Zp3jFi2Eb2gCumzTZV5G
t3U19LFW1VycENyqzzxu0ROhhQnGxl7Xc5GGFgw/tNmYBukkfwEt8wU4vNNxr9TZkGSVRpkUWqiB
6abj1bLgaXSRxMOoU88vFzY3N14yncV48hax8NAa0EUblIOvVt7g3zSpAfcoTJud5Jm4bEqeaOHS
E1p6n7188BZiwrdelWRho8R5Z0QHtYxvN6ge3bnPzEZ0hbfI/SzWReWu0rLPAuaD7yYou/XnrF1A
EabW1I1WexT1uhtJZiDXoWLlIz9dWFPU4dzgToN9ZuEwlKLQVTZ1FzXN8Y2MURVUJSjM7zLvOp9H
3wSWpN6q5FYt/Lhyv/AcGpKoLOGcjj4RNV3zWnws8dRuMq+79wt2W8sKXTmvJo+K4EljEUef6g77
Qs/MRDrD0S14/rmIRx7MuOWhRF131ddpvDB+5O77dEKhimd1U9CoULrrfX+FffaYKdt9QpkrV2Tq
rqRs2wDzpl00Dkf56TT07nMEjXVIprzQzVT8ihInQuG1TyhKwU9F/slPVbkgJU2XdZpDL1PhasGH
Tmjk7LQ0kFU37TgNGnnMD611DIIQpmcT7chHkzMTDBKlyyyl5q7zh8tcCG/R1t504dL5YrJTFiiw
oiVnqQk8FsVLjhsedjGjJzT35LkvLVqMfFS6KGkiAya4F2Dlivsi7nPtCTGsUNHg3+aSnihWJVib
VM53lHfmNBPyt7H2u003GN7oyYcARSOB73pHqtNaFvkKSoLHrlNugd30VLV1exa7yMIZAoJXSX5r
oybVTJQmYAObwpY0F5Glke6Mna4LL04DL4caYhwqsWA0vzTR4J9MEf80kPScjZArOI1Xb9cy+HVl
5ksfgBMAPMQXHGW3lGnxCM0Y4XUQofpe8GzQQzMuLbc3U6bFY37q6uaCmo2HAsVxMOX5GS1ErL0U
XR+5yrb92e3wd67i73VjpCr9QjhaB64b5cIYG+nK75ZTxeozNWdzgHp6OcbepOss/l3y7CxSze/f
fwmFtnASIFGYAOy4K4/CSFO0Ci6Baxo4H9rrjodxKUKctuGcp5qOVWj6X/IYBYIkR9RxQBsAfREh
OVOCQz+1Sx1FFR5sC/gTxA0d8ebXNjOnSJiTt7l8XSj7O2T26tc2mntcxkAmm9T54MYb4w83dh7v
x0z++japgxwxwPoAPfShB93jSPBB+WkBpGiRQ4CfSnOZ9SIJKJ2iIx3iIa4IVEUESwQremqvEe1Y
J7OGNTU0osNJ0pSLyB9Oul6tK9ccEeBrPMRXAHRhQKQgdkq6ZyUTbhyTHZBKnFmXJl43Wb54W3Db
I/a8QVEO3abyJQNcdM8bBLcNdPUITKGlg3Y1lcHUjBdJOSYLknlGc69m/0eaewCFx4pZQbVXB6WL
VmgYH2mNV7QrwmlkYRKR5dssHrKN7TIGBV3B+g3aSvlFG8Ub10iDcB343rWLo9+y9kFG5D/xaAhu
gO8oCeDzfrPWD5x2rT/XQUq7BZj+YvayE2z6paibc6/MTggUwVUEDNJplY/zMXQUbzW1r0kG2X+7
WySgm9+TauFUZHk91AFD3WYs0KId5EmF5Kq07UVO6tO4y5bRkJ/2sX8ERzgkYQCAATIRDHG53xHn
PS0o3iKZHYNsZmn3JBNoTsksn99W5SHf4xwrDBg6oLT7DtFEVPisycD3lPmkqrZfk1Q1i6GMsmsB
pf8R/zvEl4BxARMMQjWUWbuWMyV1DihRXkMD7lWaVtwLJ9EaTV18DHcmB3wdHE3BjApKYKX2Wcvb
1o15SQAlEUvph3TezNPThFdmILp090krNiW6G5OTaIRW8SntB13NQdmfT9mybdYiXrEpiPii7VYu
W6btxXdLfud6e9AKbfwUxyOugsQaKDa6sg89G99ZX94PPTSI309tWyZIIgBYhFC7K3iOXZwkfK6C
qFygXmlMmaZkyfJj2NSXEcWO14C7AMLCv+SOrVXtUhpTEyedBb7EyIaPcdyjy9qSNij6pNKpQ2dD
popTwN5mzQqWhNKa/Iyz4jGuCD/vOfplcggGHmndJAEp0tt+cGVYCjVedrwsL6amGm8LqCNlIpFW
eR/fZn3b3VeNMZffKTRgBQY94B4gNx96/l1WRMqhwe0B2zZ5H1J/A2AQYCjLCRVHALBXePYXQhKE
pmBFHXLTLiHXta4YMgCYR++3xoV8HoGxRWdLHTd94I7B569S1JYcgcUbCGtQuu0bQ1wOmXEC+hai
TFDm5crv72tvWJc90xDvjqR3+srpgRyDORPCSMjXSTdzeVQMjAFAw+14Ad0ZWakIz88okfKk7Ua8
TqYhX4yuQrpMuuxxGLy7ps6GG9bk1TW1s3wyw3g52qJaJqJNNYGhxvk0JvGlrUv/xB9tOWgoMIu1
IsjcpdnIlxkzaJFkET5Rsa+B29aGMSH21KtifFqm6AEGFP0vxTwkoUX9szc7KKZHOxzxvEPChuWm
LZC/XVWVe7plZe3FUGXA/Ku1Aee00gORoyYYQx/a9UGBjmXOVzEd5K1A0gIrQgHX2KunRBKNCLAw
GMkot8ZzsYBuMyRVA/jUtHnbQw4x94KU3Ct2UD5Uw9QCqa6TgeujoBjzAO4VJJFZNgk6kj6OkduT
JY8mVSQYyCUZtDmtLtCvrL1q+ZKi+IjaXmd/kKKPtgGMU1hapHupqp4mzxsniJgz+iTkompX4/AZ
9Xf9qELlPuf1KWZXb0uTbjWzHzshN4JXEgJz2X2aEtmpNabeRunhesxEFPpJD2EP0OjWGQBVBtac
ZDP1dRyp67izzxlztR6LYSMnC+PGRJ2XucjDpFefS0ov2VQWS46aNpj6LgkY7NCvZiI6QDgjF1QT
fezK5LEpoN923Fx7ZDQnFZ9zjTuM13mfddpUqDxx0uEzLLM2EJnxgnaGuWZTyegEWv7zARDhI9I/
FBBfCmKvwqzRxLwxgrFNU1yOuAgkX9rizvifGhmM3eJtsR+KTy+J7YX5XgxF43dAbKTNTeG8h5nn
S+K112+TOWS8vtiOYqH9QBTtkclLm9lYOZgNTRBxbHuZzXLRjuyUtFEozXSkSH9V/mztd9tQYQQr
FuwLgPCiSBcWASKKwZaYf9b1xSW2+d3bDB2jsI1DLyj4A0KNzYGCLzIMuHt+NdnxyPyOb136lUtA
IYzJFuzA+zm49bsaZRnMhuosG+4jBOWN9ojhIfMYQM1SdQ/Cj9qgJ+NwkgKUdt4CDhPSifvXE+LV
oLOMuzXPM4DRI5ioLkbPIxcztZuuydqwpWBeDZOpHrzJBLEY45BGzKyjNm4AtlbRis7sOk7wx6Yb
zQJQFhQ4CeCzh1kOaKFswrlAeOMJHC8FLssC0EqZARzT3DCi3B2pyfwRA264GDOYT+RZZ9a4HIYg
TuNBA9BpLxoBmJspCxgGkLkIjaEzDKISGuR0no+E7APZAQbh/rZ/Y0i9qgQBNh+itICxL0yZw8rc
yZ4v6nkJifFt6zgUQHcIbYdxL8wD0HCRdSMQqsSk22TWSVEuivm3uXlC6GEwUNyFBuYfb5M9EELB
SDiBvUQoQsFodqmmSdblcwIpou4+Rvap7z8TgHjZ/dAuJtAePULugFPvkNvLtfDCMo6cAXIM3/ks
KEihh2FToCDqkyNF4tucUbSXaxNUIm7nDqq2YjHJjQB0AfBxOV/WdWgBr8zJkSB8yFIYLNNAGhQY
sJI9BfbKZnLoDOwh9Ea30WWaP3FXLf3qCGMH4i8sBzDYGPZ9KIC3S2IvDWUyadFzD0D/eeBaZV2Q
5vZ0ktGRnvr1ehBUoNDoQj8I204U+vpdOgAgewamjTZo407LtIIucIk5tCHVOWC7dbaoXTgVS198
jGGY2lWf3rbMA+Fyh/wem6rKeCErYoO+gKovFhsZp8u3SRyyRnghA1bPgcFXiwFzknTIjLMNohbG
IBZmMvF4oxK7ESi9cdGxjPYahAaJ+jBK364Aw3/EnoVEFbTzWUJtkIx1WLlTQzS7gmeemkJLiz0N
+emXjFUnFf5E23Q9m/5EZG5ZRccKwwMmBOsyWAGyB2tIgFnuqtb65azKbYuRMbJWOFm7vliIQq7e
lu9BMlCasS2kALzvqXBGZUd9jGzghogGCNqMVcNNGVDXHEEH8AFrgT4d9kigHZLgFnuBpUZtmU3D
ZANsiV211qd66KR3BVWXCns+FivosmHexTeQ/yFlTTjTSTzlsGbHP3opaU96a6Yj0e5LZ7iXjeFW
PuApPnAPlf+unDMYkELrDS5EDKzxCKx79LnmTz1tN6MrA26TJWUPfip0xZtVReqA1GZdjFe2Uuuc
tzoZS52JdOMbtUIuDvrqWHN7oHQkkN8IxbAaRl+tNeEKc96qEkaIuDvtRLdIMQlw1wDWEX1updwU
0XjELA4ESsD+4U0TxfB4De8HMDJKm5jKAEn/0vXnyTAGYB59Ex0JyHjrT/vif0loL7m1s7U1jFts
MCXklKUZ7BDCG/0sDp2tF6lhUKwny3a4icp4Mw9iNRbHkIqDrAIYIjmIV6hXK5bCDL1ysEFT2j6I
kvuZIsDSZ10da5sPqvEFob3QQoxXgoqBVWhrDMzo6J3k5xGItIyXsDx7RIP4MF/QoEP0gP3bfc/2
lRtQnwJfebbmdi3ST/O8YGhRo/XAQiM/keocrkGyj5VJdJaccHlZD0fC94EMD7AMQATgXArJ/cYd
0aJunQI7gtW8E5sBQgdbm3TOFljVq4Fc8l59aoQ84tRbn31lVP+mut/Dt3E1dHUKkq6jKx/nQVM2
us3bEKYUMQyG346gh+TMKGykwnqcgLZkL4D0cA9j8grQQdItGr7uCQ+S6iLCx1zlUKhmAgPEDH20
hIngbqRiTVMbDrwFpWj43ZiV9jSaeK5H1aPVRHB1hVPkac8V4tNou8eoyG9gUbENUYbcos149xzP
EGVNjtOPb8vgUGhn8OJNQH0KcBjZC+0Y5tBxPcDViqkPJ9xuDBuP9JqHah0CzQ80TpA8sGBbPbwo
vn2VV8RFkBBlmc9PGOCz66z202A0vVnivC5DVho6agTtx+9zS7LzSTi7GSYib4WMx7AdrDlyqUO6
h2IB0FQozaE82VOJ6jKEot6z26a+gs2y3K298S5x6IjuD9GRW7VDrQf94P7wxEysahGHhbDU4sU4
Xfiw/tK7fpMn0xFKBwMyvIiAgkMq/nqeEU0enbwCajoy+yeu7y94/JQTmPHl1SqDraiMDEtLYJMK
0iVsxOkIdsjeNqZDV4BUB9ShIFGwgU13Nd1ltCybqoLSB8GyKVll9XmE7nt34SrN5Iraz80cTvRM
qPn763Z4WQIYMpCF3nwftR66sh7SHqqhro7CJulvKsmDXqQnb3N4IBNQONyHmT4DbEzsMVg6E80y
6kHGimVnaQtb5TGl1blv/FuG4gsxyIepQ+2R/vWAFVFg78vTFZiC76/ytgmCMoJtMVtMdOYbLcV0
mY6w5oLjIyDHl0niXgimDGwIClh4/QEDvz0djiPtaAbZZ8z5XU/QaU2nsKZ1ESSFtxF40AmNTlFF
g7p/6qVcvC3ho/T36gp4N+jmhgL9ymdnMOm8KbI7v68WsEm6dIPTKurOEcrPlKdOYW/o17fJH1Lw
9t03FNWwpoj3lyda29DGIkhARULvB9jvQpYuCzsFheh/a1KyaatjheyBnEcZPGiCPWCYEMKjpV2B
w1ulznFwSFhJdDrKF4oYWOYMJ6kVPbbdfAgIoZCK4KkCgkH2KzzerwkaK5VDVzZ8jFqYWcG42s+D
vD1NYKdJ1liLZKH490dbui2DoVKX2zZtz21Gb2zTjKkSKpr2DKNHVNfrVnrwkujoysMhV+GwJELg
MSC0nvt1ixvrDlbjRBmk2RBETRIWZsPtdUyO2en2zvt+AsEGggHbRlu+VxTaoh8hgQGhsgVA/KRg
DazawU5TuaiTywamP8VKjGFTBi5e9eP922Z6UI8wTsZiCy1t35/sGk0eYzzCM4Mtddhx7HTLU81h
P7JusZZ0HVUng1wjun6b7IFqAfBbmOhIDBECZoS7VAskXA+AchlUxlvXRAXN1Hx/UUYVAMVgKxTB
ysFeQTJFtan6ERirjFmjOtZ9cR7PdIOiIxnjEC8+PJ+D12AcbGXf0xs+EVjiZNAoZnylhL8Uogne
Ftf2aeO+jcDoC149QgUNUMj+4hIs4JlSbMtZnGZmk2cOht21/ZTFs9UNpZ0mRTX8KgfTrPsJqyvk
mHrwYs6WWYme0xQxqE+U1C4d+C1O/OnUgz27dQ6I8akbuathNxS2O9++9aF6TQq1fS4L5Rp83wtI
RdLECJanoV7zlj27BCCs9zsN02dICRp15wZD+ntWTaM7ATttvD6imQMxGPoN2FaCTA5pb59+lM8A
5myTbNxQ7Y+wcZpeVEm7qes5ZAkg522xPMLy1l32nFnCqzF4Hg5PKg8A0Q6lBXNAsvJio0n2lPH8
zM/Iupvy31iPfp0iqa2LTpI4D3qvPmIoW795i/xeLOGeQEM+APnSX5Hos4zPk/TYw7HXOygCAY8K
Oh2o87fC3XXeNkewHj2AWi1hsDQ7JgVMDEizUFZd2cy0erKUrlDll2thqyaEBxcbeCspdT2W98LY
DWFRrTsSw1puM5/0LEsXZQVWkPH5HuoIBpuWsVhBC1eFU+7DI4wmE0eqk0OCAvXAs1po22A7Zy86
JEz2MSKQK+vBy3VjChfMcR0tqPU+HzGJA74LL0Sh6trWlPDuY49UVMfMqDK1ARoCpT7NLkD2aprv
AfnTcRlEKYfxyRE7OIS0wRsqyuHdC2xFQIm5q6PZ1GUnDBDl5eWcXSfJorfr0l3Cniohy9TSwLNL
JtYStlZwDBo7EuDhX507IGKoQqD8EbAyCGXQHt/NmI8j7NPBWj3tcRTSzm8q3aX5Mzwlqx9T5MOW
UoFxCtOqJHsYsQynqaSPg8gBmJ/jX9u5tzqLY7TEXgZPeZmKi0ufQPvjZvjndpall97YKC6NnuJ2
PHG46VZ1SR6p1xBdpIRsELzNuGOzdxXDW71QGXi/0GdVX2rcN1bzWFblSVeae5DgCS8cibRn8W3H
J19n9UTvpszznqpuUDSE13ZtHpoKXjPEcXGdMRRReLQDHWFg8Fg8wZoGOo/SpN/A6keymBpw88ps
H46gMudZYOiwicYYzUE1Jt1dI9Pk0kXprxklv0aSmlPqZgiHLbZlENPShlnVqP/l7Mt67NS1bn+R
JTrTvAKrr6pVfVXyYiWVBBsDxgZsw6+/o87Ld3ZOlC3dxy1Fm1pgT885Otd6pLKeYYCSz3HU5d8x
axo8dnANTBE90TVlaqhTGZEyc249kWh4lSb8To26xG0Kjdc8kVO2peY6gLZ7TV0SfeHJ0tZdNzyT
jZOLaLftJdp8/zNIm2aXeHIltuh2C2+3UnlSFdF2CYLOl8yk5pcJI3+WXhY3DXOo2YMHU+ihddr4
/JwsypyNyvqXoR0FJGgyL+FtyYNKwuUOPG+D4U50KbvmfT/UrBViL4R9NSRan4NYBHXIkrYKIITZ
dbOOy8SGfN/DbA3DlrH7otC0ivMF+viBw5ECo+d92OEvaJPwV8DHn0PY5uVs461qVMaOo8BKKyUt
2DuVhh87aLkfgjk17zFEHvWWRl/dlspjL+e7rpP8Jt1QAhqRQAvF2BqXS8jCq4zoebb2C5X93s8B
+zKqtK9lwoc9NZmt+FD03/qYfQsmGMJKabx4HQK/I9TDfDG/Lz7Ojs1anBo1jYct3paoFEzZYzFx
fe3TPRU3ohuKi2QB3HcmgCPI9elYwpYlstKThuzb3soLYMmxq/AWwx9y7AcF/hEWn6Fron3uWPrY
jqu6W7befwQSvpGy6aFdITJX+6Dx2UHL6NrEJq6GcXZVB7Hc9yyc2wc7sOSpSOFCK0PYil7nYIu/
ByEB1we7jN/lfRTUI7XhRXRrtuOZlFcouvtLwj8JunYj7x3U44dka5oz1sND2o5hSUOIWek8+p+S
u+nQRKmu27anPzCDuipccS4UJhthCDPFUM2oL2cywwcBayZcbJlba9frD+npyssC/oldnCjo8F3H
z+Pa2H20YNow/eLQl3u/g90S0a6m/+JakInKb1vV6iTZj9IsJVx1dqedXacS4OtQZqtpDqvUaAoD
TkhbGj6TMicwesc5eVih5D/rsZBvOXWgw/XWBrswbJKzy7XdLYHKv43rkMCDtIQPdvZkr5Wnt0XY
5OWUF76WbSMu1JrmnS7Rdxws6oyo2Ec9C3Kc+zTY4QD9EmUTrAtGp+kFZnD9daMq+CL4/L3vsu3J
6uwyKOQxCKqScxpjqavQBQc/AVyUsetP3aS3V7XJoAqLbTpmucoOnkPIwihGPqzP8Re6Y3gEmg7u
J7lMmNOsvR3CMPrejRGr5tmntnLGof73CnY9YAMHH8Lq0rR5cW3aIt3rYWzODGkHpW0T1LRVRe1N
kpD8CEwj8fUUrkyCHZbuyEL6ST9GZjFlEEwfsLOTOnPduLOMZwqoXIMNsVr2RSXKn7teyUsjQFdm
jKW7PnPx00inpcbHni7TQGBIGbX5CttNs2/pMMsqnLpst9KOmhJ10tOyTfBCi5R8nQMVxJUI2QDv
WrSaUxGrdGdNbo7ORv29Mw24klWTM/GhaKoi2cQ3Hqi5ziZB0AiKfNwroUdb8sRFVTRP83c6GyAj
Mm1QCWLVMxS5hmVVbItw1zb6tVvibIetuv1KfH+TioyfRItlMafJ7TL2BZQZmTx33kJdmWgYNvJE
PZkMfIobu+2ldVNYpUHMz86HQKfb6SDi5Cum3uX7km33gynWUkol7iYfnCij8JpNLDsUo8wvPnTR
XgUrvXPB+DrIuD01OhvqnPGhitrtsOn20oIAryhbJObx7E2x7hGVKyhX0T2nKrqJM9495pBnnSSJ
e1I6nrwTOE9NrZA48djnsFUlvptfdajuiSHpc9ulQ2lNJvdGC9qWLMnmscx7ndwJ3bkqXvh2kAP8
1EhXmNHkqgED14jlnOVYkGXWqxPx2c1IsMaGaKhCSHjLdGCyqzTQzfcE9udLz/yVbxBS5HNx5RGg
sY34J5qx5fMvU59eYziMx100EbCyOm1lFa3ubZ1bXhrDpsMnzQhhRvdEw1acWqkeuzxUJ4bAg1qn
dr5I5X8MPeg9Fp+B7Ba7DrbZWnpmYTYQcFqZNX0wCuxjt8Br2FArjnk88qZSwxb8WBpurqrh0YEM
vYNkTRc/2LQNkNuMaEdakXW3XTGBposLdZvTib2SxjLoOMMeura0fZw2SGXkvHq0wTP2YGrEDijK
UrVuJSDZ7G08UwgqV9km9vOsid+xE38kMsXM7Edt8b50Q/0+iD07I6HgMbFw/blwtji1ixVqFKh2
TJkX+jg6lp8dPNjlSOYWKFjaYDMKRh51OhQvJo7Aq7MVX3Yh6tJo0sLeT8/ZqM9jMOIEGdIFGzDA
/75TcGYP5hbd3itNhhc5JdHrsiBjp5Q4STTcuwCeYD+O6yIjz4Kvr7zgomR+ordhzqcv3vXzM16G
Tkq4YO2rSgd3TIr5VvT2eQnlKd2Cu3Te8k+KCOU5ZNtHmsm3UVJ1rzrJ3ge0lRgo/Wef1HE0sGtz
A6MyziSV/aSdLY5x6K4DTcYS5nxVc+1/DaH5UoStM+ASYUQc5yQRaMwQEtO0Wl0TSE7ggk9OM2SB
lcOZNQl4M7B1cvUdPR1A51n23bFQsf++ivRBhO2jC/FFPRT0cM2Rp63125EIofbKjPMdZAlw8y7b
OXF63HmQwlsJWF3nwFWmEGZNnrY3cxOmr8WK6jwV5DUyutl3JhgPfF3dsRvzAJ63LYseTB8+t9Oi
4F5V7blF/nnpkulxjvLhJJsYdqaAs/aIoW36vrTNg9gKUdSty+XXrlVxWEZrRi/4OPt4HMi7hNPl
kYxt9CMtlvzOpSSq823hAvpWYpdq4N13zlxcDj1yAdBWfwgO77P0CRZv2ncvg1FvjbBTX05JT7P9
XORnhN3OiA+JsxvbBwD+uhBO8QW6IQFCl6JROzPV3k0WiqlYxI+RF7TmIeavgE4HS7FrmoxfIR5x
ILPaa5xP1yKbH/IBUGlJCAzSI5l62Mr5rTSzLFvWEkh/4ey03c20picvu1eOnXfixTxVMI0mDSKN
Zv9IAHE9WJWE+9CMkGusS18W4bBspdPNDWaR8LTAA3PrYaW/bCE3r/AXHQO7FXvainvXh0c6hN9w
mv/ow7HdWalAT89kfvNkJjAO29zXkJ3dCdpcI5tNh6FVxR2dk+VnzNR30FLiZRNdeCdkf9tm03Js
ZfIA8EDcIXLjJ/y2/Zvs9c3Cl9soW6cblSXT02ADBDmY3G+XkQSpgSzKYDBekwjrw3QV7cL1dpoQ
ptILwHZOtEjgIZlfwK/C3VNssrElYQxZCZ/de5WzXu4URQCCXSGhndgLNL9fg265iXV/B/7wPSnc
sRAz8nT0zLKdF/6oCte9jmBioOgb9Q1HlMmOpfwD/lO0fpl75Z2GCLzo9bprxlbvgZPdzLBw1znh
jzmDSs1H2y33DmEShZxAJ+mJvG9TDHM/LMFVNzZTOdnW76bctmcTF198u8EFxRb9EQzQXJvF3ZoR
SRM0Euie0Zn3pN2vGEHKDebjT312USppbZkWyAjwPv8VMkEq3Wn+Gm8sLIsB4zXeKzDUrYUKOWww
9objdRHNx7iIdbdocx9lAVwDLggrp0N/bJW99ar5la0r7OSbn0pK20vaYe30ZiBlp2HjXQLxQvVy
cWkx7hjktjU+OsoSCS5IC3srZpSpNCpnSPJLh4P+On3+WipFUnYsH9Ewh32FtB0ylLzITyO6saMk
+k2HW3pa83y9C1i0rBBdLluVbvlYqqgPbuLBmgtXC1zi0dQ9xbGRUHhJCb24s/smK/JqYvZuWs0D
rNNfnVHJDgdmU+loxkAdFV0F5Zq+wgWt9vPn3BLkW60tCJkk69uyUW1Xz1u7HnwR3G8WSRlDtmp0
UyLcB5LC8cKEMDvSRrdIqLlbKQQ9+dAv+7AYfs3DBDMxFlxHouQc2EhcVzW3vwzjwa5DqsgeYTkw
F5tfs8PZPw1TfnJiItXYLuYds8X8iDOc73PSnDWB/y2YFT0tkTS3Kxuv8apBbEy2qQarPjzBqYUW
pavRTHdYJz5G+zhgMkxUUvHMztXi3U2yYXSb03E56WBgkPlA3ptLhoMJ40UExYddQnRaiXhK82mt
pNIcA1t/6Qcs6ZiNE+IRGnRu5D5s4RVPC5nsSbvZWq8D3Hp66kq7yqwmYNPwi7BtueA4WtaLFGyn
Y/TWpPEfsmsQSbFYfge1u31osafwx0NRZhPssDYLbd13kL9PMO7USOyAXKJoUxiKHL0LUgfBeiQA
1E7hHabX/Es+t8lX3ndQDOPUuAMIQ9F6zjfah3NdEPK2QdV0maMmgh1Gwec9bUXlg1UKyAJFXtIg
+xbzPK05NYCTxWLLOIRvJlktaoCf2lL2DmKmeaDl4vx6M8Z9UwdKu3JpizcezPwGgtdgOTaudpG9
6brpYs2CIXBZniEZF/th7tYS4QaAGeL2V9ajE3VsPoxDnN8msfaXMTNdOa398Jx3TYaxSNizScNX
OAbYKY9YW6XEXWAqu7Wh15UKl/mop1wAmUgwRaeM7m00ILqFkotBIhNIPbpUxTg3x9W19K7zwUui
+6EchhwdcssAIjTpTTTG7gTOJdzHDZxQXUJ/rDro94wBHBp8ww+5DAd0KJ7UDfLk9iNlb7z3bE84
OQK3QCCO8089WPIWXROlU4WYNlN1CL35Dgdc8mxyqLsRL5Mc5wBnKmKh9A7Aw33fRQil417sxpj/
wFZDzkWBPIkhJf5eQERZZtR1z/BemzcPrOokZXQM/LYOGL24g8y+1TUSAz4CHqpaDuTbKgy2YMvK
SYZdqQGOHDsW3Ls0EvtwzeHCM1w/onllVU9GZMXY6G4JNX2D8mssu0bGpjQ+WtAwz49RN49vEyaJ
espidozm4DUeMwm1bDt3YdmgzNTELTn6uKU4RqMUj+mmnlrPXM0JgETq2y9TwfpqzfTFJdTtcs4v
bpbZgeomLLsoR1ZWNPZApHI7vxY8/IGCy05xupG96FlzDrciu/YZxTpJ57QsZn4/5IF+y9yY7+U0
kjcMZvQNjmeJ7s992v7WD4z06CUQGVKGI+jceH60IUad2OVvPWpm10/yiAQRXtJiGd+lW59RbefD
VrgZeNNqq2BIHzJkopQx4U+9TXwlfPEUNtqWhVJpNXbNW58Az1uQxiIq26TywY9j8ahmBldKQGuz
AK/kEEIdOu2bimLLX9aB+rqn7mdC1gfF16zGbS2vzjB5SFmjgTLZ4SwTf/YacX4ZQIJDoZ0upxaf
ERRrjxQ9h5QH+EqHAtRjoHNM/xjMzphHeVW0w1YL3tAj2ODHQEwAdyNZUY8JTwz4B+gRwzrXmCQM
m9k9mcZH0PJYvkQU28GlItxxmUC1IhTKtvXocec8KJHWE3hkJ0r5LU7G5X4ZoslgK3K1j0D6rpUQ
cPMVws63zG6fXp1muXe6nU/5TP0dYpGQ/UctP46544gLmR6b1apdtybvZprGXeCmHkI031WyoDyE
jTI4O4LCYqK+QMCBRsFcW3rMm3SCqWzIyxZVoUJ0XlwywlbEdUGpl0QmO/AhQ+EdzHD0DY3OqZVf
9BwHZZP35DyH2XZsuG9P3daY+2T1Xc3n+AHglj8hBebEphVfnOWQxyVPdMLRCdtPcWwUOA2IjCBW
E+ZlY83LuCKBQgLlPZg1KiqgRsn9Imb4GRd/O3FXnMd4YGUy9r4csd86kdoTDTkULBBc3aCPuKXT
kJ7sAlNXusYEZX25Zph6HgmU4nVobPiEbj3a6TzB+D/k36cC4UNzpHi92eI+afr03DLWfkAxLzGN
smS/gLmrCrbhQI6HXxBBjTXL50/TRl7TDJIw3rMP0PEhYmxQqWnofsG70XyEE92eFj/EFVACv1sj
HR/CvDgNsZRnxbi/dk3yY+3oUmsmIV0YEDq5buQHASJzjY3La58XX+cN7sNtSf3rhPWKgQpHPKpA
4PYkysGXTwpYLonDunANVleC4TATRhxI1ljAytGvYhzWmmOew8+cwh1oMniTEURXmRj/CeEiwrXi
Yd6PKm7QK6tXXJZyMchVqH08j7tOaaD4BfoWhCct+z5iP0Or+3qINvE8o6u552xCWkG0fBFDN1RJ
Fv1AUoishGZHTG8/Jkl81fSO1BETX7sNZpq1WLcdIvvkr0wzs5fz9GlQC/udFGKoUmrGoowDoe4C
seRAD53abcgSOEOkrOYynSVG+FHTte5biuzLz/C+sg8HkAFq/NlzZQ4yyJMSHAA/xJhPYE1N7+Ns
NI9m5Hys2mJQjzD7FGgoW3Zuiykq7SDMUIJZy6tOrhDjhkDxUtBWOHCjO07Hm8bCoDMDO0R6jU8B
ciZLuoPmtrnG1uoLIIbubqFIJis3kRd3jcy/MK9pt/OjBVaYKFT4NDJkNyyU4EBCBoGBietJw1xd
s0zkh65d11JpJAxWm2F+LOUYXMeJ0SrJM5HUCfqbfo6Lo1BE1WPTUX1E8FF8WbdcTTuwDPyR5534
XEaiipP1Yw5RWqdIwW4003Y3RvPPqHFxtVjxrmackpGbfi6ZfiXFMtQWrONhksKUotUb8noWenQz
popuFb9mJdipx6hcCokmii+LrGUArDpNkQhnFPgCSoriDF72JWhyWgqVsL2jlh023BcByB5cSzqa
9XZpzBuPw/joc8N3PAZqh+u2vpge8kkYm77IHismaPO5wumFSBbOX+G+fcnB6t6vHIEsQhTjIVLt
UjMngr2ejLuLCsf3g2xem449pKbpnpgGxjilyL4FVE4P25b6+zYOUehnu4MHTNyygiPXByGv4JdQ
LerWjl8AiTL0FH485gladz6vXaVsgJexTb/A2Xz3AYpfysWRYrI+a89xJKjgTPoYOz1HrGcAndkr
cuiSmzXr3c9g6NjZLg26zQ3UCaiGND80YhI3tMfLxEGXHrRGnMGU4YSe84l9MGRTLJXsUn4GFRWU
LkxhxWV5u1v9eO4xQ5YiW2L405AThduLsNTT4La1A9of2aSAfgtTdmS68d6/c4RUPfApdmctW3/K
3VCUm0LaX+8QmFyma/IcIKAN80TY1WKepxgiOYTKVWQZeek8TY8aFrStbNeuqAO/9jftgkfaqNMX
2agrN8G0Z1mUleEMJJKNK/CrLYbNNvK1lqq4EtYo9dn3LnWfZ+1d5FxUoivuDpshczUjceuZxgmC
9lImTjmByyXbpKl7INq7foEhGIlFxcGTZK7aJTwOsavcJmw9ps3LsOIcZFjsSKnd7oHIXT+V9qc+
WZ4J9OWVwNQfGtBBxvrmdmTov9Br7TLZfhhrtgPlyIpRCXAPOyA3yjCqSgtMuQwowhUV1Oq1VgbO
1QDIpObgzzz1V53AOqFXN1yTGbtwHK2s045+8Dkh5z7nt0j7dNU6JfKIf/kFRR+NXbBqiCxj4JZY
stjy43fhsh+IpwO2iqjCfezGByvTV4kIMfTwa1yTmKxVYXNZ4WY+6MjBQDVlpuAtbkL1TkN0CT2y
zGooTshZyikAeQMVFd+W5jaMLMGRS7fjOq0U+JD9IiVNz/EGaKfpARmRfvxIYyh6GxSQ3chlXnei
/eJXDY5ySTClFIOpwM2mJd7SUGVTsu3lmMwPgWiNLVeIqJ9gmUL/C+4YsckkfuV5X6q+HLYNlMmq
Lp0c/gNex3udbQukxHlUIvcr3y1yWXeBxdQ/DAADVhE7WMWm8KDnzJ0oWdbnFJ0Dr9lA01rnFkNg
tPSAtQ+LofNJDYG4RVrhHfReCK5Lt4QcoEQsIFPr+HBN0b5+1ao1d0tkVkSdmRR9BobiKW9eQkUb
uJDTmyaj+T1jS1ZCqnBe82SqRSH9jfMCPkNQK1gDH0SSh6BJ6bltEHMA+QEwnkYYvI71mI1xWkOB
ZXdI+k3qFfGNYMbWwew64XO8DUvKiPQdAkPUVuEGo5jWkQzvkgakZo88SAx1RQM0eXrtgSPtwoGd
dDLLr5kySJPsTXOrabTU25Y1LwFIwjJVSNxEUuKnBDuAXvmQzF794h07IooS0d9hiDjE1R9dnv/k
qWsvFqBRXGYMgWhQK4ajrz0A7a9p2G4wE8fk65gbjEsh14A9Q3aQmCpuW0RxrCVC+JamnFfGqiXi
QRXJYr5aiG8edBhsr1mDVqBkbTDUcMna/bim/k7z4EpnCMhLQ4btdZsAnDVdMo410N+gKROqxCv4
oKHdQUppzmRN3G07m+kkhsJcxtbebiZ1ZdZErUbsh/Nf/az72wXTosapO+Y/8oTFR25BhGmb3Ahv
4lObxQ+iUMv3zKzqIdjIGyg8oI+sIHeWBpAvJM1HsQ7khKxW8/a5Wg9dqJ6GeGleGExxEM/mcKY7
lAdk1yLCk3Z4KRDSPCVL8BIYOx5mjwRGzDsFSNI3hbwJj3wmdw0D2eJrI4xy54gYjqsl9oajya7Q
QP/EbgMEgpwJfIMEOSV1DxD3eVFoq/c+B0qlxfSaDt190o7XrOBngGgPACDhZbSg4CC8gnJZhodl
Icjx7GheE5iJSrxECBkApdcrnGXg65MUiZHRd59vPzOlvinSArvLoztDQY8BG7Y3OehINPZNfO9X
fHBnx+LSOva13zCqgOa4X9D03BVx6HdD6Mw+XYOPhQ/RcxQ54DEQL9AC7mkbG1pNwTodJubFGxZH
vCuSJn+UW0aAYQAp9C0Vz37jawNiINNlDHVGFQ08PDRI8Soz6T86a+RNCKUaweJgrFyd7u9br+f3
DgdzIEBk91uhDnTg5w66kM+CggRNC3l+2WvALjwbsWcRRAOnRnMDoYvdIW03uCMMug6XZleONVbT
rsVCnHrbnSZpkUtASHpMCdiAbWHnXjbJUUmQTybozW3D1/xHsU4fWeAelAz5HYL8YFCCHObcdOGT
7CmcJ4xs9YS1uUFm02U4JTp7DWWYlv3cJFXLQCvYTqYHOyzkBdwce5vtsD2BJtl268xfE8C/dTCl
4LFwFlybbPoJfQ92ix+K42ZF/5GL7Aa8QlNGMGmUKWMJckHTdbt2+fxtC+QDcrnehFjnyrHooojZ
fuQ5emLidf4eanYXkmZDldF3me2zF01iUfMCLD7mgeQaTBw4HUgXGN+lOiHduinZ0vxE9nx35BvA
ryZlH63pHvAG4r1PkvXoBvvcucKXfdZBcDcztQczyauF9t+yFiBOP8XX3JmclyFv9B3Qdop94uPt
I44sUBOdhBXhEfDjmL4nmm91jgH/VFjCXrmi0euQ5AYqktk+bK5bj7mKEPFNFwqUz1yGqM0wb89g
liTyj1HikipWyTMCiLMyAvOH828LbkBh5Zhum8zsIzZECPs0/a84Bi0GPA9ypayZ2rpp48Wjl8HJ
rS2wtZaZN5f1t5vY9JmFuMSgGEZkz7Zbsr7MOnhwMttuZ4Fox7i1D4NarwlD57zr8mD+hkIaPAjV
yLMxU//kFM2fVoqpD3iGnc8FAuxFPRJdvOUeGokUIokyK0j0qFCIy3lW+ZfU5D/DFUhQtc4Oocli
wT77DEEk5L1pqapSFyI8LCXwaKTpU7YRU6J8GcQS+hbpT2F/GUTTI3jDxkjf7Tp6Mw5gZJMpSH/1
EcjbpfX2CUG42btOlYZUN/YPPVIvL2xYb3oXY+lMSch+QqLyELXC/ggzd+9FhEYYvWNbx03mHpJl
a07DSt8tx7S0jCNW8yKCMvCFOkXZIj80bdOaAnk9hdEI3joJxbQPkuDfpJGfkrbf5Jc5zHZIFwPM
A9vdp9T7vwxKCSRucSYJOIDgds7dHv1aMd8H/S366k6+esRx/F1c+CeNHYTj8K4iOQ13Bvz2QItV
OmyIkqrEJ0UAbrhJBqjA8tPfH/MfpezvPwwXXSB4B4rt/zXucgaVB+KboUHX6MujuBy7BMDuAmID
4Eqk2J710DDEci7pJx0fffR0uIViZG9XJE0xB3HJL7mZf1MY/0GkD5kt0ilxqwCirH73A0RbE+gp
A+nS9ukbZtCTZjT6ZnNxJ4L4dlgQxZ2u5Mnb4lE4iDkcNNYnk7jgnCUK5GkHaBcnOEzz4cvfX9kf
tMcQuCOTPfuMu8Oq+OdS6AwiWxeAyOiOo/uE6lpstCwgOs5CuvcZLREN/y/JXn9yTeUw7iCH5T+2
3d+VpikZPYgZfKVuyUGxBmUUPGOvVRgGh0cbnXj3zvIyRmw4prB/+RR/UMHn9NOslUFt+r9ZbGug
gdZTN1SfZUW4GNBJ+/j3V/rnRyQRQthC2LR/d48Tx4GnZBZWBVCbDYse0n74l1f4L4/4PfUVMl2g
TiseEYrhXmpzI8OPv/+IT8377zuJYs1+uvgCSEt+08TH6LPIBF6rQqmoghGZzsn30P8EqVcPbt39
/WF/2h4prCXgfoJPD/9vKuCcQ50FhdZQ8eRRr6DFE4jRqj4o/j/KEGypUYhLKXBlUfbbj4IaF7ZS
idfGmnTv4RwkXu4KMvzLGvtTtYOTLIQfJY0zvLx/7qmQZ3SEaARIXo8ob9LuXDbv5pw//f2t/ekT
/ddj/mcR4AZRBGfjMSvYt3H+5mL9lMXAarg6Jmv0L9E1/zkUfl8RuKsEP4uiO0DOxT9/lUPkjwA3
iatsOGAruVWx20/ZziyV8+cQ5l5Et2tSm0iVy3bp1L88/49r5P8e//u1MyYJW3wtPL6JnnVxQ/qj
y1yVzD/+/lL/+BgkN2HtQwgPb+c/f2URo5cNoEqvljW5R1JeabPlhwV92onuX37Rn0pvBtlWipjD
gEbZb6V3Vj0S9QkMU0DBACTg4gAKAgFzvYU8d1W3ODX2f/9xf/Ia4mD8v0f+5rsoOjBOAW4pqNCK
1EQfvP8qm7NSGAuyb7S4U6aEVmFN/iX95U8b4r8f+9vxH5okAXD2aQ0LIGn4jmao+uwm//7j/vTl
YD5CggCE/BEko//8cgZxtSIERVtt0sISfJi6cwhtdg7O+u8P+lPxhbsb3kUc5xGuRP7ngzqjIKD6
f6Rd2Y7csBH8IgG6Jb5KM5pjZ+/L3hfBu7Z137e+PkUn8Wo4hAjbQZA8GJjaJptNqo8qG9YYaMdB
1c4tdF0wlsBdsE8IhaEbAqlIrcsoFrlhVh/1pjyZofrdxzt13RLukiHegpEZ/wuOr3NLBoK6/xzC
2Wfj3R7vDe1Nqj6mTkSexFswmyrhYXhQpVf+OUw2FlA7sqH4FacSeKUHZGWS5mPdFD4GiIoVDHLo
us5sCnQGWmQ3sPslaPuLTjnpZSS413nxFrPI4DMwMIIInpNzM9ClOhg+OjBdbTTdAZ08fYiGtNFB
Y0MhbdbN4TgAAe8ympMBB3Idau7ihd4g3U7QxIYTUyYvGNjraS8LFAPkSeDMHKNw5yqUZtHgkHLj
Q7mJ2yFBRIDGVWrtS4iQNH6K7Ai+elJBHOD42xkYE1zRexMiwQAwZMr0B5Sx1QMmc4qrpB2+mlky
un++iBhnwhAYXE8zWBY+TUJb1QSOIBdj0w/ICoB29Rr6GYJZdd4ME1nCMKcom5ooaQlgEutKBtdA
pR1bTKQm+ybcS/qVL+MzHDl44lTK+wg6qFLw3OCtKiWUhQikiqlji3H9CpkkpCEg9dD5uLF+ysMG
8kNQU/jTxcS7DJHCwh2sgeWJOtLCI2dZB3mdXYOlr2lf1KY5oQj7YkYizbALx0dEhWwtWnEJWm8g
VHMOg/mTLBliiObl+rzxI/kQQIyHZoTWrfkVQc9eM8BB5z+oDUG7iUoCc/lGmPcE8zhoePvJQ8Ov
E4RIYGuZm8Y3OXE16BCp8aOviSh8LsIUA6sy5mHCTrZiwMqhCkU7VNJiwYHmLSD8ANQJlAAfpFzn
CLUuQUQEuVbXCE4ZnmfVCXMc64t34XAwYgnBGJHXeou5AkDkw3d/3CB9b2rfqlpwOfGWCiUvaJJh
VhnUBIwhat9W4IwDCjjLHWXE6Fgj+IriL9UnAmMHhitjW06AQOzJydAzEupO5wvMEIEwkTyJFRLF
LYZ97BmJhr0h31vG3fp+0DPB+jJ4djAZb8KRQQJwvuXgQ7NQi1Ow5fmtjD6e7N1qv5lQTIs+0FOJ
eu06HM+iJRwT7+ZYybLOpkcn+GaMp1a6G/6YSw8etoRggo3S46KXAljUkFfFvB7MPWpwNrkitbdu
C8/JEGxwRZgypXxjniYj2t7RFo5ioNEdy+a9jQRrJfp9ZventG5UU8LvN9Po5hr2JN+uW8A7jPb/
Xj0YcmYJd/JUTVBaAYKtHQf9rpUPBGwt48M6CteOBQpzVFK7SQpEZMoJXL/MeYia8ChYKq5bLSCY
rQikuarqCBDhKCknu8DwXxlN5i6MkfRet+aSO5H61wKL2Rb0G8qY+gIWBjkxSgMe8Bo8IDdlj0/1
Z4yl29FVFj1H/lXfPKD8GKmbSSRBwD20iz+BObR21mVQx8QpKrKrTt4rybZB1zbq/aDP0OlITfNl
3Wj+FoL7Ct9GNKHDbGE+6ZbRV0hzJuH1pPxURKPqPEekPEGYqQTDva0y+2f5OUYKK7SpVt2DZd2r
002EaYVccGDpE5GNdSBWQQqZWMhcs7HOr3r5v2z9mGTJHoqhPha0J8ssG0y/NiS7UWQp2SUdKjHr
y3fxUIbLIE2KD0xcraA/YcwLcADqBA0d6NifniOwB2CI1sMollOWxdccIl3rcFw7NQ1fTDYxENaZ
dxDYLlsoHUGVoKEvShMJ+s6Tc1pJOEbWXiWbdTju5iFrDgoZvIdAMnl+haQtIVnfAk5W70HKjJLq
VosOBhqo1nF4h5wscJiDV6QV1d3FlavmNynGdUNv8AXPYZ6fLyGYgwU1zdpXenqrW+8k/akVAg/k
OsLCBLqUi4ewVpVjb/RYqmKQHAx82LXsQh4zRcsGJCLXl4sXJJa2MPcgbo+ykGdgpeFzMDwk9raR
7vzuCXVZHzp0NRqm1gFF+0PdcmFcBd0Ggvk+8KST8JuEZzeaa1+DwRSsoWiPGO+25l62CgswTfet
899ykQ7U+rrpLF2zj8G5jNCXHeYVQSeZGV9bBQSd2RtOELpYkvywvmzrPgH+m/Nl8zUjQFcW8IJ4
TyAugaG8cXwH4ZYjDQKo9R0Ci9Y5VKSVkRnSwGBD3E1SXLsrNrIh+FC/TPbSaPfbyVEoOUdRMJo5
9jJQeugBT5hKVxsosW59JXJm01XwkGl1NLm5eomZsK+NLnBDfjiC+BS+asGkzD5qpqgx566gwZYq
sdwFQ+JCLcVqRA8Bvp984jCLCd3UpNd86ofSHQrfI/pP4h1m5p2828TKztREKshYtovbC/27/7eL
WVYzjjH5/gsPUX2YdpjMEARY7octbqjfEEyEbdTxf/fUoIPPApQL8R5Uv3qtOIN2KtJNnO8GwXcU
/zR/QjIR10wicEEpWMUwPdkNGomHj/XjJTSKibld6YPMMQVCN4CVCF+0LrhSrRzjhKmDOWg0tpki
BTKRUdR1FpFQMZJEUXpA6ujB8ZUrNJ8LnJx7xX/uFMv9ijq2hZ46IIBXBmW2+1r/Elinuv82qBtL
9G7ihg2MSiHdQcu8bPXGH9H7YUYo7OML8mpsR2dsMLQepAKbuKv2CcNWaVBJHmV5AMxQfjdIgUdS
JHBwbmhYIDChtrNCdOuaQDCmeYMPnz06HN2k/w6dUYEt3P1ZIDHBAcMioy8Z2B/wXcTjo1ndkPh+
tH2IWb+i4WPdxQX7w3ZI6GhJLkoZZmXgntHQRDvdQohxHYO/dDr6pJDzMEEFd+7SQZQ0SjFABMUn
r3r5PI4PQ1s5hfnH2gX08sDL9f84zCMCQ9lFMjewBZM+Tq0MXhZqG9ALoBkw3KybxN+jTyjmlFqY
+c3yGVAYKBxlD/TxGFW8SsDAYmHCoRcsIN+7/48GXsDzBTS1RLUKjNm7chcfNXD2QKPnb2Lp77VD
EfkcArUaEoKEgwYF2UnxEs8KAQLf0z6NYNy6xmDDqE5AUOxDW70nmPxVX/9lVwz29WDZgzq0JtYp
CeJ3cOx7VjvtR7MGEw0IcgP7Oe6z7Tokf2sstNagYEJ1YM/XTWqVciY0zaY0Gyt6TdXH9d/nO9rn
7zNnh0SJERT0OgiGt5g82fWEDL/hBSBUdEY0P5cJpirWIbkbhXKZihYxk3LAnZukzIGppNS3Q8zS
madIOyXtj3+DYI5PE+WWGtKTOhKvyh506WqUBWkd7sZ8WqEzZ6avBgNNboDQh7eM/NA6QQTgBrXF
7zMHRkbzvQI+EfhaAaH1Aa/UDLM3ToQ5uH9aK107346urMK8i+ABY3WddnfjfA1B+3+DoGu5eHNk
0VC2KJLhba9qbkrQdn03QKZoHYTryYsFY05K4HdN/OvbK8VLXo1eor4C68IVuNQGxYlCQwAn8GKW
4Y/kgw/VdtgU45sVghNztiFQ7V63SeQEzOlE8Qs8AwG+v0Z0dUoQV5PR+1pvAu3bOg7/u2ixeMyB
wbAJ2MVpmJHaHwp4pTB6DVKNH336lIS1J8eQtgcpXEF8yMWioJA2njgTJTDWYE5Uq6vJHKvw+Li3
NpYNioHRnZHnD76sGyvYOYM5WWblIx87wlbFelbLN1nfJqagdsqHAO0jiNdkiFQyZ8ooUk1SB0B0
aKEO4/0Euotyu26GwnX4XyI5aNmgDa/np0pDZTmNjRLOkeTfihr9nx2GC60Q+mPxfUHAWieHt6P9
dTbRvdQ/Q2FjV2E+ANJ0tzV5bOlRxCAJJqz+JnIt/i66OIvTbuaYdZdHaHRJhfyMCUzwVIFNHcOy
6JwGA8b6KnCcBq1bBFKgSP9C6pR1XNAPQ6oAThOQ5Gedpw81FKqJUmIiR3QYOZu6hGL70vqqb1sM
M+EJM3lTuCf2Y10+r1vD+yA8w2B8M0ja+r++mfslHjDy9wkze2Pm9jMmzjpduyXhi2ThWZiKqGsF
C0nU812TkwxkbhFCjWEFV6EZeGWTgSIJPJ+taCG5UATPJ6SdKcU34yAQwpMM6dfVFutobe8dEFM6
ZEIt6X19OTknxKIvS7BCKxqeGsxqQojYDAZ6QmxFwrR9fGoy8FeovdeCAzGoDXlrDPhkXAelMZnJ
hZyBMgsJJmQI6UR4JI4QMvcfp+a2znfyW1I9rePw3FGRMfwIBmCctl8hfXHMfLvvC0kt4AtDjVG/
fKvN9iMI4L6uw/A2C7I8EHjWEcygwMz4ha4kekcZW9oUfA7kaQwofeahS/6YLRpF8SUQE87soFK0
LARQDG/QxheleNVtx64OcrObRLpp3MVT4XwQYZURNZiLFUzw8xAPkKGT1ewo6eaX1lSvNT0UtYhx
DzQaq34DURdd7JKVEJ9OtAEITAcYt8ZM3DbLNiAog7DVTsZaguy9DQQPLq7jL1CZqDipYTjIA3xj
ljKqD4LpmK3eb+vmlEHQw4gFwmJcl/8NR9jvRz0qh9TUYOTYbkuldUlxNCZjm8QY5RVAcd1RM1Xs
G1xSlpmNqxMi6R2o5d0sDh98bcJEZbFTs9EdVFng+dThmIMM2jQIy9OOE+2/BMuLrYvzWMHoLRxS
muwTiumnOhPEJ44XIg0MVUnaCnJZnerDOOskEAsi5ReDGdG6AuOTN2b6/foR5sHg1yGRhF5IZJHo
vy8MGWspSSYwNrqg2YbAwC6Wv5XG479h0H1bYIR9PxfNAAzie3VrOm1/XfZ//rCgmik2qP5pJoaN
eIPUm8RugWGmx669nc2rrHSy6eEvLFmgMHEoCsuul4IYH3ag3piCQ6dAelD1/gYEnmXQ9gzkrM6X
Sx30QEtGEE6M9hHjIT0BNbnAfTmHEqv1G4J9TufQq5uNAKuFIS9n1gy3I17gb6UKLCDbdWs44QY9
WZoCynMC0RU2CQsyGtOcqfiUqSLkkMOouNPkVi3Sv9aVIu/X0XhdDgQlZDgCmPCpLOv54mXTpIC5
HvNvSfMu6S9Vdcj9a0xZYAYL71x1cuz5DpwDQfQt7XaRdJ2Jep94kWH5BzBXfBa0M6hYIISl+rN0
1KxOvdUrQxDDead2CcJcvL1dN11NrdRDUKKAyWYEvQedElxfTb4toDSjojXaxVBHKBVGVCeQ25xJ
dm0Fw02Ogu86BM890MYFEn4NfRQGOxCQWSMan2Kw1KmQJrYTzKk/V+oJ+k7xvDUNwacX78YlaK7D
vA2+CNDQx6xbq4dxH6L71gVTpNeRcQfhQsdqf3b5T9zGTjoUULmcNrltHNbN5G4YNJAJ1Fwwf8tO
4Vht66v1DDNr69kc3Ur7KNo/TzqB0v4Tgq70IsrWtRboZg6IOD6N/YsRChaP5wx449GNsnBdsJ/G
Ex7ro5LQtbNr6TgPaguGE+OP+5ctmvpDswuVRcQ0ChP8alBj4kU7QjO3MQ0wsn4g6GcYVBdoTNCf
Ye9vYkJdQrd1NIyyb7yYREE3VQM8uz6MzU4DDwcx7koo2nc/a0o/L8DjLR7BACO0OSBga7NSwCkI
i9oAZWu3Aq1XjnK8BNmTP3cxhFj8Fwah5MW8fnpUC8lMGkQ++Ukxjpq6tROBFSpNs5wtGzIWS7Fr
BkOb9AK0DchdGI66rV8fpAcFAspOfwSl+3Xo5M7HY/gjugVn8VYSuPflHA/u9WVvLHN2a7QngVoH
2Fm2LQ/Btood8iDfJamXedUVJi3Wl5OLh4rR794xJuVkK20wJ+WEfoqn5qUFMd7gRqfqziROfaPf
IDsiwOO8XuEYn3jMzUXMJg3TGnigTb8dN2glO2rFxnwyX0Gpfoh36j65a7Gw67C/JjjOtvRX18Nn
IZvZ0iqbuiql3/aW1+3APbOVHLD1HdTHb/Lt8DU4aa769M0JTphi2rxY0B14bz8SodAs53yg9+Lz
r2CCV2ymfhER5E/QjmAfoq0EOYC9fIgOqAg1oMy5LV5t2YXygMD6C4f+Vbb7LHEwT9NCs31No8k4
dRdcKR748hXP8IyPEexJm/YqOBQn/wq6dE/F4XvwPgrKUqrKnicKv0it0n9fxOwcEVDSabYDMlFk
P2SOfv+m3kX35Ea5AYnaa3DqwU/pGNvm9EjpNsBicD3tBGtAd/jCAxZ/BLP2aDGQrUmlCcmj6WY7
+wnqlZvpAZdx7W/0w+DlaO55Irv4OX41X1Gh2+k3oB5zQa/ppVtVpKZ5OVuCK2DxJGDHIcpSnjAD
jYtMvx49NDeerKvgmOzAEtG70wYcUvJVs19fA/6zcfEMYQ47wcxMG7fARP9ItqlPxc1T7mE0nrjG
lqCyv8m88l4Vicb+evwyS0+W1wJ9Niz2v1Qi8GeDVcttvbfZsZz51r8GteK9pz1CvuNHeaqccAMy
8IN6i+/lr9MJ3Itu+g0vFNc4mIJQoPAvxc9LigkFaQK9qJLgrzHQE7TT70M3uTY3IPN/rItNcBi3
/rbfVSfpznpy4Y2CLeDEv7O1YNzQHNEkGVB5ruCmALHyNv9euNpDiezf1rouTuqX/GgcrIP/7W9w
0R1CXxu2bcnsHmDANoDuCXS5DhAEuEazF5hNPHIDnpHneGvD6Y4dPlYiQejhuhwhEOCUDYNqDDK4
QR+jWkwV2JB3Tw/tF9WdHQXiIHgibpJTfxzd52AThIJrjRNoyRKVCXjo1wM5lw7UDt1YKdhikkSA
cEl1gHOE71bIdYPuAJkf5qKO49ac8grinq0HEYSduYt2ypV5GO5ykDA6otKeEI5avDhDNZi31EEG
3HyLh68X7Rs3c5W34qR/QOzkYd1bLmMlbDNM+sDCbKetMZuWYlBaM0NIa4JX7zRBoS+F8oZ1U8bx
DllD0ZG43KxzNGazqkIDq2gLJv7mCJm+8Enejo76VYZ+J06lsTP349v3dfvoITsPSEDEWIgFWTRL
uRBEiwOwPZVRjMU03nP5JlO+aIkDpv65fbCSj3UsztfYGRjbDEbZ8/Q+AVgS3M4gxwf3hbkZIMwg
vRHQFPqPavUogOTtH81W41sWslbmxTxrFfvQKfBzt5b6rykKUE4TzgcQiqNrNdSfB8nqj1IUXENy
6msmzadRihswLkE6KzVvIF/0GjVE23WNFruSXume4M+j9z27/CqIOlSdYEIe3DHnvmw2JrSxSnzP
G1XlFUGxTw1oVZgyanTEBW0h2MF9Nxm+55OJXs3AjcM/jw/IZv7K6NsaVXlmHRwKSCBtAVvNRNl3
wajXCtpseT4NFVykZ1EvAO85c9NGpgbGJ6rdOskDuNy0EGzOVN5gfSXVy9uEan5iZILqS8KdGTtA
5liTKoBvmTvDk27ex43yJXTrje2CJSdNneAH1MFu7NMuuQWZ55e99ATxqjdrIxLbozjsjmJAVZUt
CO6BhYO5U/PcVzpJDvCwiO2j38g7JQOZXS4wl4vyK/ENaUtM6TNfzYYFQuxZAblRXR2CHumt+kHJ
h936mnIeZpqCL1gdG0cMfHczKLNqQvonVNCZf6r2wzG6AYPWtX2SvWDne9Yu3gbvAkTOeVgisq2V
IJ6XE0Kn/PTr6Rg89HfQmPoY9sFBugablOALk+OZAKP6xRryDriSzw+fUoErrvABRkBDlWpvRnBY
N4fjk2cATDj3W+jyQQEA9R7prh9PoLhDf20n8jjehXgGw7icCh7kfp4AM9/Om/YuxbX7vfP6LWjy
38D8u1k36vLRqIFWi0oxU1CMJ52vGunzrKpzjJUNKbjEHHtjf2jb7oSPcwEQ77pQMLqMBAdmrfBW
Y5CiakqGgXYKxRlBLK5cHcEpQAXaQLbV9s33KTS3k9w48iQahOLtHKVAUAka8w1E53MjrQZaNKOP
um0Kdv/+q9oczeo+H731peScYhj4G4UNjWU++n5N+5Vt7Qv0DEj8CPrav4GgrFy0xo4Zq3NDmtbw
h8nGGvbWMSxeko8JQh/rENS9mIgHKz4hmLWSfUNOGtq3ThTQ7l6TFHSc+nYe93MuSEdxHitLpIvo
0MogtgSbpRuBuCH13+vWAkcFrpOd3h8zkW4rf3d+26Ux7mdVIGQvS6BV0aGWruNym6SCUQkRBA2H
i6dsZYJN0KSNsEZxmMq3uLppheMfvCgHOjYNzZUoL4ET7ByjHcB3Cr5mBCEwIUPQ/GDLotPCM0ND
Lgc1WJB+oY51DtH3UJn0GzT5FJKNxzhYEx2FxCGmkoQVCm5QWGIxMZXShJhBiDaOWIMsST5pmad3
wRcIXR1qBRSTqK/JbqnPb32rnUqzLgVnlrucFh6SSCabJj4Kzm2dM0PSIYGEHqMMY+iITKmbQUHh
L86Uhu9fvCPAEoFZhnMU9DH5cZlQFCTc7fhk25D4eR3am3L6un56eeF8icS4YNqOiTr3KDvXUw/6
6BB0blA6Tbd56R+rKTK8OiVQqzNKquj5tI7Ni7JLbGYt1bFD64OBzoRSP8ko35rVVoLEJ3SE1nF4
EWqJQ/d0cczKsSmJNMFnOv1Lq7uZepXHr+j1kXQBEO8gYLdwKYI1SbngpRhbu5K6EQbZdjjsUq1t
IIaqZRs9GjoBFG/f8FlDGSAx54AawLlNZknAij9j3zTyXFmHLN1IAXGwcYgD7kReoXWyvog8x18C
MgcvAGFmDc069CDTtCUm5pRO8KXAXb2FSUykMnwrThrqiuCsAM2DoyvzpotEKdjLDLBGmd0UgxI1
GRd9YJBlbiozQ9MI0k6RC72Gq3Y/3UnPKD8+gmLOqX/qnr9tvd4bthImsf7i0bmEZ84byPL1vG/A
/h2F+x7CbQFEDNY3iruMpgGxDTgGXrZM7GjyajLsAt4+gZ7cITX0AgM9OfgzuVsH4l3HKF9Y6NQy
8B92GL6yirSTNSpXEeqQwX3E6LYjg/iXSIE7FJusFxjG9cAFHnOM4x5KTKEPvFZ5KeVvwoFaXphY
2sMcqaFODTJRe4bhTZa2hEDyfnitkztd/4t7f4nEnKXRkAe7m4A0aU+9eYwwIZnN7+u7w6lnwdEp
8Z6lIr9+UcyXwggqhhl6VypUzqAu7UD62G1BauJUk/qjDqJtkDd7KcVnSYLJVyhyiih4efF98Rew
TbIxpoRLSYKZ0Kl7hGDnQ1tH6MqgySZRwyAfCql1FJI1ZCIZp5/sEZkT2qijSNmNoc7HLoNCExpP
ZshhrC8s73yByRBhF30uNJt7HnmbECm6ht5aCrSJ+/ughaxNaQrCO+9sLUEYDymHOIlj2rRX+ATc
uaZTx42r97hPUulWtlo3VbX9v9nFhN8hkhLLB6u1G7f7tP2Z1RulkwVm/Up/sB8LS7uo3YurOIIy
ttaasEvaS7fkcbqH3BJamx1Zcsgu37dHlDq2zev8bPzF9bUEZr5SJl8foVMLYBVaVHnQnfrZEsQn
ng8uIH49XRe26YrU9oaJBTSQdsr30BBxWkiAG6Yg7vLi1BKH8fWibQrIkQEn999aG3qVz77iZXq2
yYQ1eF7IXUIxt9UwBD7U0nBZ9tF8b9jQpa4iiLMrGyXIn3toG0Ij0rUUpPQic6OkVe/IUDsqqvK6
rkTFU5HvsE9vTKWqhUoPnn6f3UT3rYfR2+2PZBuAnvC7iUr1XfPeA9gxRK0W3K+O5TowV4/uT+Av
z7Dko01e8h4Cx1rpVRPG9YvwWMSQ+7DD3dBrm8kPd+vHkrsF6JeywK1NKayZcOPjGxHJProFybOs
fq/U53/7fTbS6KOqmD79fegXovQ4vKz/PjdcLv5+JqyYQTU2po3fb/3OG7vUs6CP2GZ/kcdG1+Hn
MjGBBfEf5b4UMNbsRdHNQATfSSIzmPihWXM9JFB1Q8IBkxDXtuSGsSBEcWM+5fvBeDrSx2zCIUHD
LjjBcIdNY7HFsyCONh35YZSJU8bXpbATj+/UOi1FUiZg9Byfx2KZQKpBr/EUjWu099gQB+ye++6l
M4+mfaDsTKgYEiJKF/362YsrAOlkgvShirwRE74GA0I3ig0z06l25vqxgXBwDCFlT4fmTfCB+lOZ
QYnZKb7iVSMI0dxdNEG/g4QYvgjZKkEwyz0UW9AHmwy+lxn+cW4jD8JF3rrPc3cSeUNKVgfOeYNx
FgyuoYltQkcvpFidLPzZFM+ptE2622R6zKD9tY5Gf+1iQT/RTKbCYqRSrs3UqMzEx3v/HeocEEz8
GJR3FTS3Vn5VSz/WEXn24WGpYm5XphSuzBZiXfuirZFTgnB57D8T3x3ih6KHChzqZoInA886WliG
5hBmTsD/ee6leS6R0beRCumj6MXvo0OcvCRjuVUwK1SBIQM6qK4qC65YXtA1wb8Hpi9kgC8YuAKp
DHvDAqhRhuAsQ1uWKCfB88QlAhN2jdaw5NLHV5rWQsEFCvWkTB9Sybpf3ynuIV/iMMtXV/1Y6wly
c5iJACX8o1JAHRyZ+3g/QmbN3HfWd8yur4P++vJjPXIJygRjtYDCU0jTV6O5h17gpkcpLtxYN/NO
PyRos1Bdc9Nu/T2atR3dGZ7AmuwGr+t/hGiBmTNYWLU/azn+BrSaQZfsFYQjdimI2HSTVuy8+MDp
rLlBWRjT6758HWXooTF16LWY6mGURF+/3DMHVnpKCqfhc5uJ1pbdFvVIE49TCYloCG65E1qJHOjL
olsbQqdJuh9MUZaJ0yIEMZMFKj0oizdtrBXQ46PuM90boePfb8aP4mhiitPLDvlrsBuP+W7cJgcI
CR6r/V/sIPpkfrHRaailnmP7U4N0P8ERyQIVycEIDWraEG27QUQRzj3tCyDmlRuoVgllaCwtyD4n
7SERcYUoXD9B04+MwrCCGjVzCJvcGuyGlhIgPP4zeisf6311Xe/nGutYHbQjhjKUr/FB1OVGf/bC
PRew7DGs8yy2MsBO3Tep/xnUT9sQDfd/tU2fxjEHzY9HKBmF9DLQX4zoXja36bhb9wTuHfBpCMuv
0Egh3ADyXq7SQhy+hxJ5voPebWOgtI7HpPWSiEiz+Kftt1HsDYeGKd1MKQvKODzO6IhpjlVx1eq3
fQPdS1HfD3ef0Als/VJSuRguq9RoVHQZjt5GvZfZtlsPEfTz1M2Y/5AxtrK+mNzAuEBjbh5KJlNh
ZBjervVbUL1s8wxysqCX+hsYvGJBuIhsCdsIMTUQsMsm+rXWfw3qvak6MZgR1jG4uwQS3f9jsA4O
xSzS0CwJ0qFolfkuVRF0lmdPmf1NVsfXWav/8cghFXdCVo1STF2qq1RzEYHPCogdWukgWSmhnIqa
RRcLrlCuSyxwGMvSJELVIgROT/uyErexoDtyiLoKnAsCKP4TAaOAlFYGwjEsLdOEen4FFkxULcb2
Re/IA4p3TqmE90E6bSfTuIry26mUqK7TYX3/uDlKcwHNXC/gpm5SC12RULEFGz/tdTv4mC6wjtFG
9rTv62hcx1+A0X9f3GWJVctVQPMHU3jd2x4Uymdpvw4hXEvmcLVjZE1FTo+yYX5oZnXStfCqnIJj
aRiHKpbdGqwHvW5tR19EEyUyj7rUwjy0qE3FrAPaxOx3ak2Rk/izF9SR4Ahwb8vFMjKuqeiBEcgU
x4puifWYInu3vogiAOZCSeMgTS0TAIXxZZzeO1MQALm3yacB7G1ClFTLOhoAi/lW79GHWN3r8Yg0
1k4zv7Z0QAwPrHWTRI7O3iejbAwTHoo4Y/jwtLo9PlrG8RUE81Ds3PUYwxhfK2WTG4K9EpmqnvtE
rPrEaOijUcnc2f+Y82YTjqMbgway+JiCG1nU4S40lHmm2ipmTSWa4G1zP3aMoXFie95JxpvZ2ZvW
yrYoGW0sMsVujA/GsLQFm0sP2MWbZ7G5TEQx9cnH7B0W2pefcgnqZ4/oKLdiAQr18TUUJpTYYZ9G
VgmUWf6hSk7ZHq3Od2J5G0WeIprKFIExMUVOE03uJSypnH6MyreIuH1zmr6DgMxpoMO57qn8KIJM
I6bWDMzUMo9u5BFQIC0BNjSR52uqm+jxlxGy2f8GwzhmUkkg0IsAY0AzpNd3c1Dja14AwveFT1sY
XzSk3NQmmvPPh9dIgsrfdlJMZ/Z//JstrMtFYS7HtOpv5jcYRZ/IddsKqtY0dl/626cljL9pI4nM
jj47NCP1wuCqS3YhxFCirHCqv2mLRLfdbw9g3M1GW0aaQy7LVbXpOOrai63N239bMWru8qoy27nV
G0DMVbi1wlu5JQ4IItZBOAMXeKvhPQPiJXS/XcisKL49FwN9gfae4pF9dJPeFc/l1j9YM7IOIMCN
H7p98rqOyj2sn6Bsj3ubJa1NKGhneH7u1A0Ipe7UuHfU+UEJX9bBuA6OOVzQSoE24uK7MiuHBFQb
SEqn9X0fe61xrJECTH0RcwnX/RY4zJWvh01SmgkyxfIQXcltkB5q9Pw5EPl8I52JZ/YkojrkPqTQ
WACqdrAiIGPLuMhshbU1UJLVObwhoX2Y26exig+RdQ+6xXR+zC37rsv+5lvWUkx8rSD5h75n5pzJ
td11KqWrqlvd04J3SNpt7VKkLcN74CxRmBNW1hVYYFrcyriLrxO/eIwGRfCy5rnhr/lZyNrTPjIm
9GFR/Sajb/oB4vM+WrrepOnkT4U3Vq5SicYqec+MJRoTAfGdYGqYbMLXsorABDlv6CHPe6mMIDzp
lCoOGygY1l2f7gQbEZeQzE5J1lzWEn3Mj9K1Uu0acNuQvvmLC2QJwmxU1kBisp1Q9ktS5WqOp1Ot
lwcoRL75KMELDOI6BZ14/t+OMQ6PQAVmJfpCVJOfuf42SoKYy32ZLY1hDnGUQp166gAAiW7H0g9p
iBkY+97GkOlMTla31YunIHKURqR8yvVFDTFKwQcmYhVjWWNCTd5MsIpN+nNOT4n0Qw+etWx20QVC
/GKz7hj8yAF6GzDpoDkOI37nl0vhh5D1bSjcZB7m7hVjI3jMjJBkxmhlbuym8UMO0kfL1wTIXJc0
oZuBYgVa1ll61insSsmyESVL4z0bD6RtHK39i84ha4HBeGQoqS0mMoAxkdLRMQ+f946iCaofXEN+
KWTIBuZLLhICCohFqwR9OwXts653YLJ1JMzQrG8U71LBkIyFpmEIRsPrz/cpaCDVRxrUAYt8o6jP
SvMzHu61+IAJ6X9DYj/44imLzbhAgWz2NSdvDhlwjNIJTa81/yJigJMDnoehLmrZuVFlYWYk822o
7vrlLpHDx6Ynm7bpnEgO/6a0g65+kFqgTqWhG/kca2jqKNN6s3DLZq/rd1K3a/rXOtibwabBe6q9
ksOnP9+yJSJjnW5ppTUPQFTKya2bQ1VVOzt6G6rjgK+sdSyeE2JwFdk2nGPK6X5uXaJjLK2aFVjX
PxazM/gfWSUIiTwPXEKo5xCV32L8Alq+rhx8kWJXA0VHqr4O8UnpBNcx3QrmtqJUSOD3ksH+Jl8U
AJShCzVkhjD56HX91zA+5KaXq6KPN84dgoZxAqEvlMYpnfK5QXE71mlPaAejelT62Kl60UuQsyto
KKRdx3Ro/6Iwag/RZEyUSCrXfkaK15cvWr//443HTIyFN7QCidOLL9AsVYbEmml+ujmC+skp2n0o
PaxjcK6kMwxm5zHIGwcNxUh6/b3tkysoj7qd7T+CzOWAp6dTBJbgduC8kdAmS2WVMCSB5zpzdkIi
0e4OXEtSkt9FFvibN22t7If+KlAcI9v2opFIjndjSkExTUzwQc2S5T7StIy0poGrAl9Jrta7Epov
R+kmmrbWIDhIPPdeQlG/XHzPRUWTDpkGqBQ6BTMajpvRS7OfGnpN/2LfUI+EPYoO92CCgoqKVtjI
9OtKDjD4PZuKWxeQTkTn7nijyrRkokDiLB2EXSu0iYI9wQa4YdCcA0akCy3NUB0gDm7iaCkD8R3F
6MGN6r/qheWOpf2qZsjqjZj09P3kYMSiT1nuVi7AGXetbCWrwxzrm9eDo1ovVnNU7es43waiugP3
YCyQmAhS13YzJzGQ5s667RXUl635dhgqHJTUkSKkT4jWCA4jz3tM9KkDFjz5F8MuSTSQMJUlEEHM
uEX0PmjvjLapNn4o1dDQyjtBUpS3mpSoQMdhhuwO2ysM7hll1mp8NUtBd21qsVPkuypq3Mg0ncAU
DDXwjFuCMVvX9H6eRgMW1Ae/rZy7lrrRW7LpRN27vBozumQgjWuB5JjOe52fwdZGq7U9wEFnyhpD
/L1CMsUBwfB0iCZNPRWB2jl2kT0VHVqi5wL0Z/1ERhxZ/aVDxn1f513qtGF8m2TGn9P8YyZbxh8G
JjZw9bHPIjkZJkOiPV8j9EZ2uWRMrmqi60wKp/f1CMHf3E8k5vWvjHnYjRQJzG8Qb3q04niTlcEm
7maHNLPguce7cCn7hQoqO5Qh2V7wPJ/HXtHpG9ZG45MdfQwTEV25vA83FFAtypCG/78Y9QmjsM3Q
qlTAd1pX/Q9tX7ZcN45l+ysV+c5qDiAIdnTVA4czaB4syfILQ5YsTiA4EyS//i4qszLP4eEVr523
K7qiOkNpbwEENvaw9lpDtlX4uFHUd16Nu4b84OCjMFFEQxJ+wUNt5XIu7idg9Rg5s/GUzBFzgaKi
YZwFIOdpy9bL0bHzwqAEXMlIGog29MJTo7J3fuEjwtj0RqvQtJ6dZSXoLKtSLLDnqV5oYnba6ROM
lOzjNf3dhdUBTwOCuwlgdqoYRAiYUGMK9jmLxZk3Tk9XHMnM12rxLQO33o0cymJlR5cAkNNW6lS1
QUenzXGeIYaqh1QFRyVNHbKF2nntWq7yoIPjbGvdjg9r8IKlOf4jg/qxa7B7qQWcwGCzYbfRPnc0
UH7ZLgapL6Or1D2z1t6rpdLrkcXZB8zMJpKmHOHuWmd8VR/T0G2cYY+lerbPHw232cr9GrhzKfM/
sjoLQ7QhkoocsM4y20r/i/KSa95z6HJ3bZhg4ZU8MjRFyQfxDunioZfTFxTjVVhcEPRCNQD5Modp
IBRTVpKH1d2c3pgDcwJK1MFUh3JF7ORX/Tl7izbUazf6Rr++emdX6tP49vkFXN3K6eIcmsx5rXdW
L9zgge+La2r53NE3VHUCd1iZiFvcTEiuo+dgIi6eE0YXisryOIap1DyPcBSz6D6BkHAhULvc9Gsk
NAseG/kRGCBBBqOyE9CzojNpt1El3BFyMOCJu0EkcP/55i3kSMCMAknBTJuc8haUVl+letkJl1sx
dHM2qfkYrYk/rtmYXWnZ1SWrA9igQN8pjyoeuGhlGQsJC5ZhYmAan+aUA6FW22HgbSPcTLvGLJIT
aMqkSNdTL9A9yZxR5CsHfSFWgmSvCdcIcDjYCmbXKtEHzRxrfBu1eMvEA0EgAxy4yVdRjUtHDvkr
aCwI6Gfw/x2fbg4KPsh3wZB1nd1hAom77Nk8BxGfC+C7T5xqaz9qj+V14K4hRheP31+W5xQGcRfl
AEaVOBsA/8nsOVpl01t40rCJf65t/rromL5EqA0L+hm5JdBPcYir3xCPOpmHbMmfaHCsM+zxSlS9
+KwdGp4dySGrhziJsamlH2R+cqPcsQtxDhEs7cze3mtg517LBpdOKG6ygaEYvKMnlYKyo6QRA5Za
aqDZ+SLZNreeCN2H8V1Ika7QX6hJAdtOdfCnoxtmkJlXrGJDUevJ4BADuin9yHqOs7V2/9ItODQy
i2CjglRFEMDIKK719KaKNpikVdaQIQtUlMbRWmZ3QMuGMklqmGm8+M6+HvBi8srrc2d06sRJL1pP
7PqzYqf4IKb07Xf2XfF+gWIDnFcmpD8QXmK8Zfaw0TruUBiLsZ/ZVojLCD1F3q2dkgUMM2Qxpi4w
KkoYU54TGTeg/kr0Atqq0q325WW07y9MywmezTvdwezcfeyZ+/h5fA7v2x19+PwtWLgVx8Znt4J0
QDErpZW59RU6909EOuaVGBztW/o1Qvq+4y6O0orNU/d2bHMWffWFrudjAZvSNXbhDpS9wg239TPY
zC70nXELuqNha+6zc0249gpHy6mDg22kerqOPUfzZVahUeuwIqECuBGKUm5R+qAmcT9f3unTB8ZK
iByi0AneupO61miyjKPVkgG+5UN4y8n5Jm7kipHTS4i2B2oEgGtPQoV0dtPR7s5zUhnc7XQvys8E
8UPlNUU18vO1fFSxj8tKsDOxa+u4AJptzI6HGajECOnIgYTwjE10AV70PXXFudzUmJEQoFeKMCmR
C7dLPHsfusz/aZbv419gdlaMJqlN9Bi4G8UPRJiYIVp7bfXTF+nYxHRkDmJJqx8qAf0O7jalp11/
E8228RTHugaRosMd1clfx7unF8XG45RtS08WDqhf2435Rq/a80RZ2fKFAwqSOALSQwZYAWrZx7+N
OWK4J2iw43E3IqbRIEuyW/mo056dfNQDEzMPTnsScIMM3C1sp8gd8bV0Ei/+8VRfgEZo+rC35AxT
ANfdo3oxflfeQ+KSzVoIv7jrB7/EzL8bwPQOOcUvwY0Hrm5ot1NBfQKGUXsNhb3kYA+3lM0G0LJA
aczRgKlhi4n72q9/WOeRx6/bTX1hXz6Xb+mPJ91J7wuPrQUdK19z7m6AzZiqMjCdO8VbJRy9BtNf
+rBlX/O3YU/umtRnd59/3oV0Gnx4oBgEKyjKlWTeZYl1PWJa2HFkfyb3VIiLXRihxreolGjgHOgH
B5PCmU+Y+SoxFwRMLghTmEhdrdIvB4hY+LIPf8FhwYGg6a2BUxzVv9k30IrGjrOGozCTh26vvuji
2ZIeLe5XFn9aB8cMkzb1gIAOPGUmGjEFHVpNzl2ZbeEeB7++FOfDdTP46Q1dyQwXnDBmB+CC9al4
eFJ7wuyPFueQv3ZFuzXtc6PfFP213X1ZWdLCgzLlAVMLGi/XyTRjo2DOw6TYuvoMowNeuSXP4Hrd
6A5/YJdvw6ZyVta1dGGOLM68fperlIR5hsKEk931X3McWj/RXITqYEGvdpFHHAO+/mrYoHn8ADT+
5ys+jZvByqGBxQ8qHLoKsqJjF1gGaHH0Gk3dTq0cEZyr+Vtmp15hXWTKpinuhFx5ZJauzORtkZig
PE3RPzy2mBdZl7OeYY4BK35nGOl6h2s8rw2nATr3m3JJ71PP2H++zAXfcGR0tst5XHccr0AKzQfu
0/q5Ap3PL1jQMZvDLNNALWFmgVYSgxOVlYIxJtlqYbOTZPv3LMyeZzsslaSdLLD4Mcqv6Cre9zRW
xJgyqsfoaEGM5eSOaTmAqwa3hcs4/1JU1aONSWVaBNtAFbVjKineDNv/fFGn9xo2bRV5PvBzEFyb
vY+xNhit0GOAJDQUss0XPsjt2ASeMnabzy0tru7A0uwRDOyuGQ0bljJd94zkCQwCrqUgdXuy1Uem
rAlQnnqSw4WdaJ+BnohWQQu2aB2ZzBDdllXka9UKBGihNjdZIaheABmJEfrZmUBg0ZZGi0VFNfSb
5IZYV4ncVMWTjrFo1boVGLVdw7Wcuoxjm9NdO4jhyiZWm0qFzYY95AR1EcRqseXL6itixqDxe2sl
j1gySKZkDYk2aHY++H4PDGqZVgg7x7kM8sYJOt8MPdJdRDzxWPWNFtEm55n7+WFZ+HoGsBkTfEuj
YFab3WY1kKNKajAVl/HQujapmZMpiCmqzlp5AJYsWQj68d9J9WbOD1CmFKU1im5gSrr3ujK2cZVz
Z9StleN/6gHBcvCXnTkzgGHUSqIYKMOHcbDRIB3VduXKd1pYCtAFWMQkwXeKMhC6gf6mkPhOBt0Z
cYFWfLXvZLHybRZcBgoE0N4zJ5UvY16xa3U1ZQrk8dy+/lom2w6kGABM8GD300fg0Mw8isqHPrCz
qXgWpoFjJJA+D5zUXDGyspZ5hU4rkjrhIQplSb0T9JthsAmMjkzsF/YMwe/UVUfJGznY8Z1VQf9F
Ep6hRsxs0AI6mlV4YWM6Qtx9vmtLHglPO8QzQSUOVoiPIsjBZeWRXROjsRBBpewsjiOoDISoAtbg
H46rt9HWH6MMCsOiuMmqtWrHgqNADQnib7hG4E2ZV3e4ZDLMW9hO+qei9TX6LQpzzP28N4pPqm0c
aSuP/mliZR4ZnLmJUS0aBaUsRNoCMhF24hdlv60i08NkXOjYebNyiU9vGPj5NXRgCbGgVzHHSQaW
ETUQKMPmAp+Goo5VGhg59T7/hKeeYvJ8IJJE0eaDbfn4rBg80oJK7zl0sNOL2q6u9dba/4IJOhX2
P7DAc7giS6nSWgrSJlMPboy2Qx/ZXokzl7YKYMg/Tcxy+3pAj74KJXfLIN1pFebOlOAKtJUrF3jJ
zNRAsqEHAf89b09negJByqbgbm83Dkf3Ww73Zud/bNd/vfb/Hf7Ib36vF9T//h/882teQHIzjJrZ
P/77Mn6t8jp/b/5n+mN//mvHf+jf18UP8Y8b/vL6o57/e0d/DH/7H9a9l+bl6B98CDc3w237oxru
ftQtbz5M4Pec/s3/1x/+48fH3/JlKH7867eXtywWXlyD0u+1+e2PH+3f/vUbPv6EAP+vQwt//Pjq
JcOfvIcUHn8Rbwt/6MdL3fzrN0X9JzpEyMGnlNC2J4k6HGf54+Nn7J94i5AIIzoCRhFhOfyFyKsm
+tdvVP0nQ7xPgKWYoIXQqPztH3XeTj8yyT+RAEKQEHBnJPQAef32n9/v6Ev99eX+IdrsJo9FU+Mv
xmX5q/4DohrgmdlERoX8eOFNBBfVULIUnC4g7PAnaheyzVtMPa5BCo890Ycd0EVBmgSFiEnYepZV
oe4htKbFpeWyexQBJN3t2tUhXmElryVbGUFbWBTyfoRkSP+BUJiPxsB5t5gDghtKs+2IhoTxNuSX
kq4hhRbNQK4DmRs4dIEAOXZEddKHgmgM7tz8Hprtl6BV8Tqq12G7Nh14/HBg96ZCiQluE+A+gCZU
p58fPFpGDENpjgmjQFylWe+U1YOIv2j8idHMyWrwuaxAwRYMfiheTtz5NkRlZp/L1jqFiLxGK6AN
63NbAcqqCHh4VguzdYgu5O3Ig9AbhdGf0T6wbg5u0R+n9PBU/k5te3QuEdSqKMpDKRns/ad72/Rw
nrHgrl4E6UUu0QaUJLq1Bm10Q0H73cDCnZC89TDFDhKpyhyMbV+1ynlfo0apJOngsTi/ChtGnVKn
7aYR/XsM5tBHO4iEY6U12klxafphwFrHrIbsjHfVDSTnGFT8OtRC9VbNrtMwoh5TunEvqkzDWtHo
rTrOHKVU1B1YVLa8CcVj1wWZFyTpk64qjVf3jT04aVbdjZJBT9rmIaBuA5jSCJFbygfV0dXKcANg
xSFph3EgsPEZUvcByS0gYF9om8GoxwsrDJMt76M94Ya4gv86B7lec5kkdutWdICOAc6MY9W27oYF
jbzBGnuvq0eOyFb02zEDYW8YytGZXuXaHyW/KVvwc4dgWb+iofplxCEAAJtkYFovlH2Q9sMmDME1
Blmo1tXzBjQ2TG39KOjpth3BIt73wAfGIam8loF/OwzjSyEzy7F7PrpMFBe9VjXXOhfZZgqRna7o
um1mKKB15d2F0vJo0xEDSm5QxH5seI3iesl6t0mSYqOT/oLV+XDFk1xzIP1nvin1cBMRZB+alODR
KgPle9kPwCKFhQnBdT3Y2fHI/a4ClE2rOHNHMhK/qYfxTBS82xphpjiaHpROoUhxJgel31Rocfl6
bt81OELQvMd0Ef+mWz3YZzvsVS6zckPstrgx9eQqYQNo5VIUr/ep1Lpne5TKJmCKRPV0PLeTmnxR
xvQ8yoF3M9OgBc4s1H29kl8rCqq4aRzC6eD9vLZFWXuseecYYAnbmFn9btTRRcqGctua1nlHwdJh
ZvyGtU18ZYjAwridlXmstACLrpXYNQIEIizSQAYOWk0HxACXpgG4K63oJWLXcc+CbPD71C7ObQuY
MDtvd0XbFPugtFuvVMdsF5qk8dU65TdtDiVTtxij8SzVss5v07q5i2IDMW8OOcvSUXNtfB0BODFl
FN2DmOosqu10Ew1Z67IMEmujBfW/pLDD703LSj9jZrbvi1ZBRVcLfcNiyQbF5Fp55WDJszCmkIbV
eaOT5CIK6J00e74ZSnsAkZEOhwYkpIu0/W7M0p1QlQdLG37g90B92iap32v5A9Hre0gqIIXvdHHG
WHhvKom265ArulqZavcjmG+k2kQxiD2HclenypdRVOqtAhE1p6NGPQWK35oYTDkxfPp9T5CTQWFA
cyDRFX6XkVo+9D3gg9bIzmseU9eSBKW+BHBf1reGW40Gyp1Mr/aIj9q9noX8esh6MFxlsvFkzpqX
sWsHp5DkPcP9xVQAGQCELmrtSStC5tC6NbZN2jw3Ec6CnQG7QQvjqTEVxS17C2AipCZQYFHLS8XA
OoyU0ouUjI9JlIZ7qdnaDqXJ3qEDMR1oH3/LqSHBO57Rm1QNlTu7AFJWKWW7xeRei6wiUNA6AqyB
5W3tMKNVXV6QFFqNWvbSc117RI0cI5cUw+duk9bfEiN+SZX6ohfpW26T4YHGJL/RONe/Zv34CA6x
4DVFB/JZt7Jbm/ePda/n24rZT7JSI8eWarWx0lGBunkkfCMMGrTLMXBLkJxehvpEwKrUjZMXYENC
tDNssoENPogYboIEx7ZMdZwr22y9GlIDwJCiRfL5w3IcDk8PKWbFJngq0hQoR3/0OA8e0l/BIp2a
wAD3lJ+gRIlZ53nEHbCuyxUduH8qKzdTsA3gOGmj8fnzlRyXC6eVTOKcaDlALMwGMmgWfCD/ssDu
AykTI0JqV91W5GtoXVTdC8jjLLGS151Ebyh8gkUa3XIUgRAVz/JIyGBbVAk1zCnaTxpFKLUzxx2z
z+1qxdDJ5tn4y8GKjdoJ9I/x8h8HOjkvEbBSKL7q4oqrHmpnMth+vnGLJqZCEwJexFPzpmoWy6IR
k1QPlJ5dbl915o1cpclaMoJfnyLHx++L6P94Hf9/qClwCKAHpaGS9XEAJtjzsRk5KhFoCTAD3qGT
lundtlDzbd9J7/MtmxVN/rCD+B2VGdXC1ZvZgVZPx3iPSBeKf/BK0kkQmcnY69J0imAU4yoa7lmy
Esb/X8yiFQMNExTT5mfcEpFid3aNIBCwVQTazxDDA1WQ0d7WY79Ni+Q2aL/HeBoBAf2pgtTvK0af
AeOeYEadfMbxztpt0LMwxIoJSHbIqG4Uqp2pMRC6zPypsuR/TE3QjQnliRLrsam0LtUyln3q5hng
byP+F5XJtblSZJnHeR5OCtDp2EgkEqeDJDSNATLVcOojjhhLczL5+vkZWTJAgU9HnwS7hbNyvAqa
JH2UBTBQ4xPJYZtBKOBzCyfp1iR+dmBh5oTAVg7qyh6HXcnVBzSJwOworZe2N51kBFPVLxiblA4x
UzyV9mcFyTBOay2XCBUC+4kUiAvuZFM6OV3jWzxx41MuDI834VZRBpgXi/8WPe2CU0KZAaUDvIJ4
Nea3OE+7MQ5MNI97vfdE6TH7DkDFlYuzcA4OjZwIhf0CYcRsyuTjxhzZmJ21/y16gN8NM5AfYqwO
T+/JeAv7e6peCweegNMX8H1Am1GpnvkgKxDM7sspL2nvLOtWh+y6ddmvve1LXhZJPlreBsHlPRlU
ZKBfi6sClchCL7Yt9wt6ltlbrjil9YAQT0UZnql3n1+vhVOCW4XoBXsK+oM59UxtirhohQ33OgC9
MHyRpr5S+FzYPJOgUMwoxTwSpnOP/dEvD7Mt2oF+Dd5GFAsxo3ds55eVFJbtoCA4xXoUbDPHdoY4
CEuuBri8qb63qlvoN/hDKx0+rni+BS+BRwijhjjkGB6dI9t/TTNkaTXgAkJVC/7otEf26/2eaVuO
6kioXh0YmnfJ/hc1wz68BQboNVACIdhE6X12fwlepUqLEENAC+YhVbR3u8nOmgAQ/ixrft7tgmB4
qgsbk1j4nLgkVWIZqwRRGRiX96O0r7VwjcZm6c7aE9UWdLMntpLZCYyKLqKNCiSQEpoPPTWeQDy0
cvamHZl9LapNFP/TxDQ9iTP/3rjrkjHI76DMjqrq6XjNr0utLWwcRSKIHZvooU9UeAZgHXKjtQGM
KclrZGquqdE1eM/SYg5tTBfuILElRjuY0IzGWRsLX7C3LAidGqaodqOtgUZnQPGPgw16e5WAyB9a
3Dhyx8ZoxaO4rzBZKfM3NmxiEOKxyjcikG61F0b3w6SZO0C+2kAkGN+tMsx9YJXmx2TiEUEmj/jM
nl/qkqYJETpeLJOOAwjFzNoVvcG9PCulp+pxBpJbbu20KCC7xuyYa4zD3tSAzw0hlYiJCK102dCY
264k2i4p6xsgNzKnqghqRyJPN0oV1r4+2HfZkLILo1cbt0y7mxpkKl5r5V+HQIsgg5VfG2k27GhW
vIwFmG9DaTx8/k4u+ElwIgDBiLhaB5RgCh8PPqveQ7QlK7LcFfZ13V1Gsgd4we2qYMV9fGTw8y2d
yInRFscXPeEMQJ0qo0OKT9qiBCobw6ktXy9vpfEFOLEGNcch3wYx4Fa17kfM//lVTiMqeD1xmuj8
rTYStDdiHZ4lqzJfDVXV4RmmrvMudDQ7XdnShRcBaFgQp2GZC4UTXfQUI9KAeAu73dqqX3RQrgTX
eOLlkDy2QbSjryB/F17UI4uzu/nLEJrllSGNAN4KuzmvPGGoU6ntEfV52xadWxp6jAHFsHrQNGwt
Hoc3brN+q4m6fgrI2K6ksUteDtIsf1qffn5wVKucNDXF3QNjq/0ti5VngGBWnofljfzLxPTzAxM5
7WRTmUBJCsgtklhx2074PF57S5f3EXOEHxdPmxcJxVBxXic4IbJJtoFVDLu0RsuGmml11Y+5H6TJ
bqj1b3WzgrVauu3g6wZSDhAVEEHO/KqeA8Ucq8AxmglzTEw8R1ttKDxL23x+3xY/1YGd2acC7mDC
20/3TZS2q4h4VymrL9LiLh4YmX0sNC9ElI54kSztsYtf6vZZFFc6PzNVN7Rrp1tb1OKrdLh7s2um
xzYgYyWA3nH23nY++k462ZvZpWWDjPzaah5ktilNkHcnexn8zS83C/XKWh30NAfNaRvcsOBdlWgb
nNXD29/7brPXgBWJya0CJFAd71we0nMrjFeOxuIVsyhOPmYGTonh9BwnQs1RgA1x9kc1vLDV1jP4
Wh1+KVxhB2Zm38qG1OdolATDrBjX1ur0bGxvSL1Lq3xT2GuSDNNfdvK2gWpkwiUBfzAhMA7dhhHU
bVdleNuCqvA6s/kmQXKGGBnRiSlWHtLF/QNpCOq+HzD92UFAKNJFdQwgBTGGTaBv4JA31hpd0lIB
ZKK9/dPK7CDQBBgo2mBFGoT7BkHcNqag+PeHkbqRujPSK92pMGidrh2Ppa0EZgn4NbxoACXMst1x
EotKpuUlUt+2CnMkSklNg/gE8d7nh30xJEHJD+OrFEq7IKg7/mzNmEM7sBA5OPAxHxyjg1zkFyDD
8qAp6McZcTK0Bxp5F4jwHExv2/4naf9+j3MxNoPxAyTEoHWbfcwxigABgMdH2bt1M0jwxmF/x6L8
nKrxHfSgbz9f8ZLHxLAOiETweCNrnXlM1eBlUzMEeyjr7yelPkDPEbomPmakt1K/RiT7VNE1ZM7J
YQIOEnSXkz3kqTYKrMf7nOs5SrcFqd1C+wHqJFDQmC6eOwOw8MBNkv0QUX8M/MBe8ZknH/jD8JQS
TZnRKR7XGDJVpAVQdmr70pvvDaQ9AnVv2X4hLaAypReFX5rWo+plp9x/vtUnj8WHbWQQyF/AK3RS
9Mp51/dZBwC1gPJlvYfYvJvr0McQfhldV3zH+Jb2HoCvdbjt+q+fW5+/v3Pj+vGOKzICI4MFRgQx
QSgC/ZZmYq13MndEcxuzrxoUCDuTyADyvi+9oj7LdIfcVGEE3ABIVSBhaqmPCShiC+3JaOLdmHV7
mtSbAl/g88XOBmompiycr4Otnrnfrh8ktzoN52uSZaJXVnOWJr7KPD0Dxb9xp4WXZbaHtgC4fvXw
Kkm3K7/AtJ2H/v/jF5hA8uhSQjrk4xc8CBupUvSocMLV85bd6f0EvvlCavTCMSx71+n7iH8NGM57
7BK7WjN+PIT2x+onCBWmf9EdmU/9paGm9VBnmQ6ar2Wt0wBKZSKxKSEPZBm7oNhLa6euwT4nz3Sy
ZNxlDDChNIk8/fiEJZolzYBP7qOnkIHsnC7y2AjxUeHkivf5/i6etANbs5OmRZZZVASnmWTxJlUS
X1qN37A1jo/lJaELrWPgAbDJ6ecHX9EodFOpFQwI2EBOqUV+rpLvWv/DEJ0n5BoP8PKa/jI2e2Dh
K8OxT7GmIKQbYBxcpU9BEC1WTsf8Of04mfZfZmZPXEVQk+hTfKZQ/1LaF0q2k5Z0SfP2+ReaftvT
0/CnGX02cJnVjNWiw+QpH1LX0HzJHoZsZ4o9cC9uBszI5+ZWNm+eP42qaMGtpuZuLVGsgN6Aua1M
YPuNulrJrNcWNjvmvCJF1KagBuBCvyFm6cWj6dhRCg1xc9NbJnQUihXHunIM5xNNLLbqpJGpcFsE
xSgyFT0KbcEkCYRBcL4Cw1zbyZnrBBAQZJF4HNy6SB/NxOwckH+eDRJEXJ9/spMm0HQSwWcEiOkE
jQHQ4/h22aWughwS42CBfAggk8OGbYqKZdqcRQA4WaXm0Mhn5krEs/T9Dq3OrlkdJEKRQPa5UtnV
7SYC47WKq5ZtYyiPhpX+d1c5u28padNB8ARxM6mB+sp8Ud2pwZNt3RrSl+ZdyjZqGK5c8sUAC5AW
DQOlkK5FYn+8t23fG62R5Lkb98XdYMqL0hi80kD4HnHlnGrSiYzgTC0MABDfQCfnf/5tp0Myv/2H
5me5VtbnQIkwgRkeruyKWiaOSOvXz20sObJDG7PjEyUDePCaFEgNpPel4tQ56KSMPSqwv7IYQOLR
MMd/AJ883kte5UocM8RlprQus0x1c0J2n69l6dKhkfIfE/PeZJ4zW3KKTlvHOo8P901/LXqy8mgu
btiBkVkiNQRlVnQ9wgIwFu6g9eV0/DIcjXM1WDnz04bMvz4Yt4GknoJ7/N/xhsVR0qZjhIS+bB+C
/K3r3vXGt8hX2fgA5sk1YnlNXVoZxiAhmYwRBfSKZkfBCNRyZAVAO8DjpjvUtdvzQgPBktZGF4NS
Nrsu6rmEtE2qeF1Fr418pHtoXO1jMRobOio3RlrEkGGAaqLokdRWeSrRxzBbBBZJckW5nCIoK/BC
oYeaWxjlVz4Y6TXvB2WT0jKZUKkSZaeR1U7Uj+Mlp+O7TIKzfghTlGhM43sfI+055/Gob9OgeSL6
8Fy24RVnRNlFNAk2mLzQtgBcla4gdNxB4fCZoSrn23lSO+XECupQo3qEbkvtx2LQfPDPP7J8KECA
YvZ+l3XfxsFGS8JquLKpU/UMUE9J/YpXIPEigXit5EtF75RC1jsW421Oo/5rm7aqH4WgXUjRu/gK
4Q1oYSkJQOpZZuzbHmr2BvbShlyhVyts2CdVeFWEEPezlOKOkQAqWWCSwnGFT+lbBP+8z68aK0c/
UAdeK63a0gHHT/6OKTQAaLrUBtS8UftbjFFPS+K06hwKLOlNH2pA+idKtqXZGPki4OiBBEW3RXFI
3feNDuQu5ZYTdrSonMYQ8QPqlzcSpc3IlXa1hkFbeioYhjeniRf0jedONI8hBmhQNDhVTdlaiFny
MLxUk/uKeQn9Xq4FtYsP4qG9mdcc+UiTdkIbFXQA1Sww9By15vHbWL2p6ovMXB2ZMtFW3MJ0Oea3
9dDq7PKkIk/yEPqrbjNEXp4318lo+U1PznTMnFvZsPl5V8eQJYCKd8rC52OXaaUYpEnAkCFKSG/T
s1TXHVqtkl1OzuxkVeh/A78FIOlJA7QsC+DQSwyhFZDjzY27Ot1rZKOQN83catoXmyIjra4RYf/C
6sAUYABBA82BOau4EKnZtxXMTj4BlSRHC65CTE18bmXpeUUHGaiqSZ9enzevBqL1GhNg/oiCAQ/5
PqyePzewePKxbVjIxJc/77vrwBDDGaEOlmMyJd0S44tlXgZoAYpwgzrS9nNri+m6DcIhIB+RMp80
d0lHhFKleMqrIHxW2nc1lwAuBI6tFBe0y524NzYWH71CIs42smeC/moXq06TGCvfbzFwsvE7ABmJ
xhJQL8dvl81ro1HByOS2Y+gp5bbvv6XhGfS+nM56Me2rHK6udAeyEnUvvWCY3sbsDFDWp5g8aadx
MEaYrB7N76y/NY1vSvk6tGtkyR915/m1ABYP0Oqp3IM4+Hh5w6g1aNghJZMjoTU6rpYKSZsC/iV8
KG06+gNUU4wIk0xmQzGyQljhjBW5ELpZ+WNf3OLiXGdSaA7eNf0e43ePvW1gKCPFpA1mKKeRpdjr
eYjEz8rVDZueBXWQqZPF7W0RDQNxQBz8Q0/UCyQ196TCEEs1pso5qUCHr/Lm/vOztXSSDxc8+55M
Kkaud2iUowCjJp5uX43GXuTnSuKFbP+5reWP+Nfm6sebawk6qNrYcuS7mtt3ptNhCsRs7hjYyz63
tOQADlc1i7C4SusO0LAplFN2pQ5J5KFaMbG4GJAZgVIbfXLUsY4X0yt9EyfgZXLTpLnQ1Fe1LHeN
pUTgml5zmh/FgJNTCdzhJP+BLuTHpTyos2DainDBMTwZ74YtqG7JGWDFmCqpSkhz3ZqN4qbC9GpL
2YR2fBlAVDgWu2rPesez9Nd0jRJx6UWEssZ0EzHSAB94vHRE6W1t1hz82mbtBKDI0jPPlBh1wzxL
tuLKl20hyADflQ5c0OzMGKIfYlKhK0WD/CY1lDOLifuYhX7ctlfopK981RlZ8u+1QVToMI3CMKqK
3PB4bSYpzbKXeuq2VeUNbwDuO4OJ5Wl+3Bi+3dxzQ/VG4wv2u628Lr4x1UvOVxz+4vE9+CXmi7aa
SKgRUAMNsh7kbtAZCiAN4f7CJbGnCWAQtE9shcdLxXimniaUIG9LzC1m+zeUVismlvI2SOSgmo/k
AzMDs92UPfBojUAw0+qXUlxTgtD5V/bqwMRsr6LezinizswViRLcQCNZOraelt8/36uPAtnsCqIp
oQEHhx4bpHFmZz6pzJTbEnpCOrD0GcUUpfpemm+d0WC6FVuYRxuDvEBn0ynMalvopauX2Y73N3nB
dqnZIPaHYiSNMS7KtqC5dLtVOfOFU3P0K04/P/ASVtrXlcnzzO3L4Nka6lsarOzCUotm4jwErtbG
I6zPjww0TCBfB5Swq0apl6aja4Bp0vKr1pX9GcjL+yLCcfUgiuS04znPV9pTC8cJwRYKlSjbI2yd
Hyfw+aBoQkjuJkTfMYDoQNHlI+NZOVIzMYwPJ4BRZwyrI12G151XNGxWS7WLUR0CqsTMdzR+Gkef
qH6pgqLLy6wnvbhE2KcnD0UWOUm0N63rUv58IgAacGQA2G/c0XmobChjoA0o0rq1FtzF2WuNppvB
sxXOi4VnDFYY/noKFtGT7rEsm8EcUJJ1zfKLmT20Wega/K0oVlinFsIMTN6BYQXtFjRc5l/OSkUL
8SKUPFiylZkTZOA0jM7BngrBln2A6eHPr+viquB2MFGI+aiT8l480obJCkXFEbPLTg4YQ5uKF0Cl
rki/RjmwUM350CX8j63pdzm4dgmxAl5WGAlQW+OqUUxfqb/28f8h7bx23UaaLfxEBJjDLUWlnbPD
DeGwzZwzn/58nBNGonhEzPyAYcM3Knaqrq5atdabIX/0XZnYovUzgI55ZYBLJ2ESQ/xfo9O1eWI0
SRWltzoigk7H8ICYn0tijLTl9XlcPPCndqZ1PbET8cJwrRjEkKLn4qZWg2rbdUOwDY0uo+ur/Wxj
K9t2IKhvmqT9SMxIdtLSlKgzeNZGyv1kJYZcnm0q1GDUAYPNuxGHykfqkp4P2h7DTdZ/K5t3phxs
kRXJduPdSe6amshS2oEF/tukfD4HPegKOGhh7AnM+Gufyvu6H7clbAKjR3s1GZ2k1w5SFtyl+Z/r
07+0jSfEG890SEf4c245q3wY9GTa0PTyZ6sjD9VsrRIsgr/iBJZuDg4KFWGCOuA4s2vatKQyVWpp
Snj5m8DI7hQyhNeHsrRhof0kgiO1AaB1WteTjdQGDSF5M8VV0WsTHwudZXv9FyZwLzy6wBAwmnMT
Vtu4mVgJE0Yw2GYaXfuGU0sr44BEhJ+ZRwL0KdOeQ/fjpHBwbgbKmLFKXaXaRPqtZ2zqEk4lrvju
GET3gvWYZHdl8TVT9qXxYfHEAfEpZFtF/Cyin7r0pvc2/frPnhXBky5t9XQb6vd64R7Glken9Tp2
O1H4mmSlo5KYafKWbvtvPTz/QLa9MbXbnvytj0tDvqzcucBy5TtrCLel+d0chW01UrHQdoN7iOpt
0xy14iabABTdMRX2fnXU09Guk2Mm7XXYdo3XoL93lUdET2yV7EWW/g61mx4gtS5soyJ16DQ368ex
dCRrJ7QUog59+ui5B0UgRZnadfrhU8Rujr5xSMsvWf5sytwf6a2aPMcDFb/IUc29UbzG/a4hZkrb
uzy/aeiUGUANvfvGF0vZluNdVN4KTQKe+5hYz1m0163vbfRGu3kov2ntoZdtg9qX8phquR11NLX3
vyp1YyqPRrUrXGUbg7TSviju1zQKKKlYdkK2Vr/3QZkHH4nyImQ/lAHtGBcZCt+pdMERg2GjFuqN
H2898SdMZxth+JpnD0n4iO7wJo2EndiGh8TclR2sFtm7WxwQaRvrP3VB6uNOGx9b91YX3sT0B/Uy
m0RMi5Ov01vIReSwR/Bs56nbMCmPiZbd1R6M6fJjrPDYz8y9GX0tDH03mk5iVSsbdNFnoFsLRTV8
ZiT7z7dnJdVGUkJqsaEkaruaEykPRfSu/1NcLMVJXqK025H+hcB0Hg+rSAL1oYDLMPoHMb7VrZdS
3+VrMgOLg5majVWeYoBvZ0dabUKaAwrqPrlZCg9uWBu2agbCXdFKgWN6SOT+CxdiUgCZItzLthBR
8UqYTchu+Ul5o1Zk13z5tyslK2u0lEUz5BM707hPvKHe+HrWRrgqswsp/7vQxhTFzkciK7DI3E/g
n651glh4Diw4kprx1/VxLt5p9MdRg6KyDApn5o5ruU2AB7FLdC38bKpwU4iNneFYCs6SIFRPY5g4
sfZzEuS4bnrpIkAxa+rCmqgL5oi6YBTVsGqBK1aB+FBm0kaViltZXCtK/uXt52761M5sisn8ulGs
U82rispG28HOaeCGKgndlD48ypm7cxOppHO+Bn1M+kv+lWjpfai6uxaCkARXUWh/onEVfLS0pU+/
a7al5dETC7RpKf0m+hfV64+Fq8k/WjN4CETlPm0qfaMPwmvfWi90oHd2p8NzU6qdeGOoGYQtsbLL
qUEhRCy9X1+ZtS+bxXq1L2q1qQIcJQlrh1ZiG/rwGPAJkMesNCZMg7y2OLPtl+QR8cbEIjC4Skv5
odskRmb7WvBoacHOilcwKUvxDY1JkCwD+KLTenZld01f9Y3EnmulX1TKcv/z+swtnudTA7Ont1TJ
bl/Tx73R0m8Q2cAf9RJXkR0JBysF3hc+VcK2hi5IX5nHpWiYIhEwhonWhF62cz9CJ1SpkRXHC8NR
4OpbQbkLXSckOTiG49aQkXJc09ddHKsKZo+H8YSfmHMjFEYHQGqyOQnBu80+h1UgrD+74pds/sia
OwinN3pyNNZAi0t7hrZhAjKyPXzA7GJLIjNRRZfI3/fajRgIO/rp34ymO4hVegtYZo2oc+k4nNqb
ORDdH7pcjylVCSbMeCIsUnsrIg2w1qfwV0pxfhhODc08Qm01hRiGPMFR1Om+uijDy7YgJ5qjkm5B
QdVsfugWtD2t3BNkWrF6X/NljjJo1vMgajnUH6FWHbQoJKh0aRLY9oIgk8fPbpsyrJ1a4ZouVdTE
OmFINh6EaY7iqsnBrb1yU3amu1dG9dnzpfey6QEglL24qYxosAUJZqKmN0pHzAzjJgmsbKdLaQqZ
WYLUWleWL6psVm9yIY/v0IGl2z5UoeYKm+QgpV0HcTA0LmlnZQ9Qb+lOksYQ5MsjZdpEGZ228JVN
pIzjyvW6tnIzR5Z7vpFlCSvnDoLtq8g/qhN6yrJDeXf94C9ZovzN8xDOwcvWDOLGxpXdCccD15c1
uFwl8VumvjNlz9ctLR47WP8nmCUd4Pocw9HJKGiG9IKQSjVfRSV7G2Xf3XuiezOEnPNUHiGgSwYa
UYLyKNZZuhNpsXCuf8XSeE8/Yjazcqsn0Gwh6paqv0zSK2H24FJiTYUVhzqd5fmROLUz82tNJ/YC
0R2Xd0tvgU8RdwQjBSXLip2li+HEzpzhWkq00is6D+XpoXUGqb5N1H5t4dZszB7XUokeVztVTGNR
3RqR/97WwX3Rfnbu70boj9BMgFJsOiDB/ZunSY6qtIUjyCKlHUNfiW8X4z5YTSQFoipwX/PXgTcM
bQYDGyTl3btV/UnrHtnZEED6NyH5gWJY7t1DYrdidXE1T4xOu+ok2k16JdI6VS431vCUDy9xulf9
lYO49CinGkVWiD71S1WnUKvbUpDoWxAGJza2VQPF3yTnMmySkYaUlXzJ4oBot4clg8jRnCczgOzU
XadjLRO/aeJDNPS2WKzYWNo2xCqwDwESw8hs0qwgCoVi0pW2upIsAlixNUzwooWJ3pu6Oq0e80RG
Dit/LgZYaPRdov4y/I/rzmIxeWiBNqN/hqciOizn6x77pScGeQF7nwDD5GNHNsRq7Ar61z6yxeY+
kTay+WnCb9jouiPBcHj9A5aW6dT+LOwL9KKwwoJlqs3A8YUJ1GXZopKv7L1FM2B12HegaSAbPB+m
1KKY6KoNRHrWjaLt3fbWX2vvX4jzUGsA+AHbKM1y82NbVV7bx5KbwCz3YhWPbW57BVSOn7r7w62R
Pf3nYSXHCGYqnmcyd85s4lRPBCxWCslGyh5F86lNjw1RhVjuo/F+zHeRvwLgXji9vEMN8mkKhMcI
EZ3PYCdKOTRVALijunSs5pNmq02lfKnYJpHU3Md5c/zHO2PKE3KL4gQNmC3ODfa+BQZJo8HII6KT
UvfgS8UW5oIVM9MZnV1jZ2ZmOwOydDim0pCWBVm1i+JWDPYN1yVww+vDWTjJZ3Zm69VlWjb4KioK
YifcFKXxWENlf93E2lCmTzjx4Z47GLEgZdWmGLdBtC3k3xHHOFgjFFva6NT6yaoS5MN9MIuF26zT
PS8ioOpa1cmHwg6kPwFoEaP/7gufYXkok38xd6cWpy86GVgX0gYlgQjd5GC5GvltbMP99albeLjg
YmlalEGLXZaO9VgSeOpqJeWTyqYK3EUVl/ymqDam+/Wfm2Jfw+OkT0Qccz9Rl1rmDaVYbgLNKbzS
lrWB+6Ox/Sq1PXUNm7Hg+HCvsF/jkQzrvzPlJ1PXy6Es1S5KyyKEfIXQPsv6uE/bzvvnfhxCkan6
TtcaxffZaR29GMWr0SfKVvyNDs5zapuCqmZzffIWThHxAyRiE6KHius03JPhGGoeS8pA/2EINfIo
d7vU7FdeJpcmoIZEUoP8ItjEC6LLsetksRypn7saqvRdqIZ27XUr3vtyWc6NzIL0OFZ0gMSEWyFC
a7Yg/rTc8TORfl2frUuHMFlhn03A34nC8Hy2yjHz0V0by42SPZaIAurhuz7cdWucYZeHhz5Ylcox
6WZyN3PpL1kSFJLclPx7712r4d+tX9ruXssfS6FYWf+F4HjqucUpy7ToAViZDckcxciPFD3bxNqL
2LwPsJ1K0jO01e+ufi9l98paOL60HU4NTnN8suP6kaq4NJjVRjXuGukPiukrJ2chBGMjU3inYZtd
d8FlqLtWboiT5HDk33fBPkg/Wxl9rk1qNATItx3hZfgl9o4AxMvV6vHltY5xyP5pnyb6QyXsfHhD
WYlVKMMU7tH6pbS7pGkcI/vd57u+OPZraPSFDYk1MEbQVNEzNb86FJ80ipB20+qhmuVv0vizlr4O
0RpsatEO0R6oPwYFB+/5qFyDHk4zJ4HbdPV72vnPmtxuOv8jCcPd9SO28OZnAk9MzTYkmb3CD0b6
KyfC8Tj6UMy9LOZ08rzpbePQ+li0FZ0VT4pfr2wcZcGJnJmebc2wity4m6A2xBb9QyJb8t50pfFT
9A3jiGqEdCA/Bgt4lYt26jfhr64T3soi7F7UMsqf6SAxfidd/9hncb6DpCyw5WSU7ofe9x6zIrWO
Vp+lHVz0/TY3PUilA3oSd6Ga0GwRutLR9CxcfE7DiYcc8Y2Qe9JNGog/wFS0H/HYAcUX209hrIqN
22drcphLO5cCDVz9eJ1LBsG2yoAH0zGx8cB1mO5nM7wm3l1Z7/Xckce1yV7aUafWZmGi0emh5aVi
tWmjzAa5fkAW6E5Ix00fev8Yh8Pz+GRg80jRaEqkM8D5NfKNHt26Y2cn4ct4n8t3BT0j1/fvxR6a
kFqwbuNOoee8gFEhvhl241Tq8cGJJvl3npqq9U9D7MkG8RuIbTjwLhxcFRtq6Hadv1HF+6KsyIMd
igyeM3XFzuJY/rYz5zfLSUjxmATeJpijLUk3gfFdDldA7pcXEIOZusN5R9KBfJHjE8j1Gm0IoKBW
aNuDprz6k0nvFRRYeBvpbhxzOwDce32V/mqPPXulzKzO4oVMqrJeAZeOhvNLLMMZ51Epv3e7r5FA
HxVU0ty6KHuG/rZqvwSIUAzqNkbGwohtXbuRhCfEzkTvW+y+SvVjprvO9e+7iABmnze7RZK8GAVj
+ryx+EqmDpxTDQzTS3bx8Hbd0iX7xbmpeTqw0AZLyaBVt0f1JW9VsB1OWN72zSYLDFvwHpuqtH2m
I6gcj0LEdesXwcBfxgH5ELqzBeaShXqmpVUeIy+ZSAchL3lorT2u/p/99beJaapP4g0eiWkTitP+
Mt+T6I/v/kjqXZebe0V5U0fH6GXHzPqV9bvwbtO4yDmijDTJhM5PTuC6iAwqjEsaHuhijoP3vP2l
BYd/MXsnVmZvBLMcxzbRsNIqH76UsVq//40B0L+sDPy1c9o/vwBpbBagVGLBcZUXQDr/2e/PtjmC
L4gxtPz+BLKpnhJu9v/EACpX54sf60MREbPDISx/awXNFtWVu2VxAwM8+e8ZIt97bqAg2SFmMSMQ
za0vPnerqM5FA/CcSgT8IjDsWTgk1F3tSRYKSD2kkIJ7J48rAdfiVkXDjhcavcaAvM5H0ISR5Ks5
m8ga9I2mdVtPssf8HsKb60ux5NJAz5AXRYPMvHg7malhDemEeNJK7WD0v1JIXiDMDOgGzVdW/a9X
69y7c7649pGcgxx0tip+HvRVEdC0OlSVeRcit2G7RvaeWsNLIdcvkp95tuhTN5Lr/tlQgDVneXU7
gmlESah7BQfClpcCfdvHYXTs5Up9bWv6L9lPn4GBilKcB8J7Wsc0BCup+NS0+qvctF+uz9jSypyO
Qj5fmWJsatPtJIFq5KaH2kEdvE2lvhTpmlLt0h47NTQLkOhFRLEK+aRNy0Wjp8qmWmtjXYokTi1M
X3DihKtEahqElHigaHdRd6v1jrAGC1hy9ADkycsAU5TAys4dvesZI+3EwHbNHw39nYljiT+qdjcO
Tto4NfIJa+IM/49JNE5AFWmXDaXwRhlRCd/XJq78bcvZN6VtEv2M6JF178gbSn0P2e5aoH4xmcDc
iDCJMZEGASY/7ZuTycyCsBVG03IRT6DiU97q6m9vDSx1GSBhhIqrCQ0HeGt9Xu6B47lrZX1KEY7e
T60pbgTIVwNaLUv+zRuZCvsfQ/J2yphsi+a7DwCEzhroWfsbTRa2eV44cf0uuyJ6IL8C2SBXItqc
nScAFiuZdPli/07fSsUF5Qg6JNgA5xNS1HrQ1RLImiQ0opth0LtNO3rBS8TTmO/PUHr2deEpcfOX
TqzDWyPMf8kN5Fp+5T0PoQsHRxJkO0kGEyYyVCNsGjvJEtP2hNI9SOh82lWeFY4rmDxSKhg/C6P5
ef20rw1itqqdiW7yaJHs4wVqx2VECLoSbC3sG6o1Ew34VAPQ5494Q407OWg1wvnoXdW3ivCAEPX1
QVy4LJXKAj3OQMfhxLiI52R5DPpEhxEZZThkXsXiLoruZGHFymXMOjMzO+paj0CzkBCN5sNt6L5A
nmxSMUm3muD0xS+i8T6h2Rro7IrhhTU6G97s1VC5sjKE0/CAdW80wYMScOXqWh3aLCTq60KO6CgA
JSY/l/WmgwTa3csGGe0/Zf6UF9s2BnSR2WOwghe7uJ8nRCvp5r/OEFzkyvkhMo0qKKuBOSWbZAl7
Sfk5KA9W+lpnP67vkYVJxBAypAT9+sROeW5I8gYrdOEH3gSErEN3L5trLELTMpxd/38N5W8L0xec
OEhhKEoxnbYHPeu2Pj7G6S2idj2aQVbvRNraY23hXJ0NaOZ+ArOOSl/BnEsjuvG9DI9hsuIc1kzM
nIMy+kIhZphoe2Ovtj+1RLhR/LXNt3B6ATVb5EwJnBASne290lUyHWUjSEOF2DHKXRAjgCZturVe
2qUdQLM5pc8p3XYR0wZRDU/PhBwUokwB747edJwXa9Q2a1Zmc9aMvQfhEDcYsG0b+Xhb71eKDpcc
BWy004HM/JCguUIjTpBm10y1rVlE4Yuo+l+Humu2ed3dceOArte/ZEqR00Cp3sdFoNhiPRZ2jxri
Maq0f+Gizj5p5qLSsukseWDUadTaoXqvFs/Xj++ln4DJT0Kyjr/ly8tWFIJQHrsGHJSZ1I5eBp9G
Q/agJJGwHeOu3w5RuCbmc3mgz23O5nl000gK3R6X0ZT3gvmoxnQtQJto+o/yQBOqnq+lDfTJC537
kHOTs3nEmhhkCqFdkWXj3gojcdtqurdvJJh5Es13urF5rcs2OqaWfG8Ig+LkowlbWJUmT1WTCC+V
kb9FuW46cSWlu8pNDnpZjBvZ6ypbLKVJYlD20ElNpw6uAnHH3uu/erCXv8XpCM+LGSe2FJTJbTxW
zXdUflW7ByV3dOMo3gWi9NCVRbWDf0F6jKvs0ReytqHtBuifGvFrhWmVvxq//Iz9ofkQhzhEU0Dq
trUi1D89nWeFD4IIqKXv70S1/O2XrmbLOhhw2Yz8XV8PynvG49bmrBrw6graA1dE9VYZnfHVQiTa
MStEaOWg/GKEJZmxrlljDLv0etKkrTBhbjVx6rs49+M+OkE5vKmurUjyPpPajVXVH5qiPF3f0ZNb
my81VPUUWqeQmpfDuZks9zNiLsC9Hkk9oMSp7/TWk19t+4xAorKl/9EpP5MpP5UVvvRMvFIohYIT
5QYElnZu0CoreRAtizueQgqcMKK4vT6ipYk7NTB7OTaBR32RHkZep/bYF7YSdHR3vFw3suQIqLPx
AJkUwOl0Px+FWcIeFTeeQAMQMqylWB1Fs9lqXfQcWeO2Iwi/bm9x1k7szU5kjKxs2jQ5J1J8Hsep
Snn995fGo6FYQBKHThgeP+fjQX02o/biJxu1CTYUgGv2tivZKpyxYLeGX7G+xg1yyXGBLjgM3YAW
YDyke2m2EbxRjSPABMmmNA/UfjT10+2f89D2wk1evOou3ZYgdRxJfjTrWyUD5G43/g1paD/8HQdb
aZXQe8qHzY8C8BwKihPtvzVHHQCTbtNgSpwUPXEgRGUfDd1g413ol7YY8pRz+vbt+rQvLeupydle
zQ05MXqVBBcVtdY2tbLaJ6JQriALpaUr5NTM7JADK83KxmNkqfSZC4TT+6T+3ioPirsrZGfUH30Y
fLqdJnwt5I1p1raiOTQN6tlRgV3h+pCXjufpt0xTchKfFoYWhvWUNBwr5JmNjTL0uOs1jvRLt0bz
B6GcCaoDkRpjFs31ox5D3uPR5uPJCHDUtqCWL5XV27QSfwj8f6QNJZRWWbYub84zu/Pk2yD6Ht22
2BX8d8Olx/4YKocunQggIP19iobQoSUw1aH27qlbO9fn9jKGPbc+W+fI9LsS6reIXmmErjvN+mw7
5VHLguKg+cruurHLhcTYX+KcQHBpwZ2dXz2RtahQMeYmv0floyCJ0FQr77LFAZ3YmJ2PUCLKrHVs
mIajFPsy+1B90ixfro9kzcps2lpR6RCkYdGqRLtJs5tG0rd6+NJkK8uzOGMkrUA2iaSC551wnjaa
nQUz7mY0fkrJEQZg31s56pcOhUU5MTEN9eR0+cZoSX4UoF4ytWsYNHMMK3H/4mSdWJjdfG5RNHIY
YAEefvqFa2AmSqPakZUJ27jp15COl2lGTvDpiGY3nwxDvJFNW8BVnVa/C412mybKrpRvKmlbm6/S
n7hqV3zU2izOvAdMBLqUVzQJhtWzGn4v9JVVukTp/DUo5LO4+ya+itnZ6XzyR6RMo03Rqt62A0++
7cUmudfiQHDkCKRlKuaSEyrasFfUcbjJA7l8TPpyr/ad/2B6+vb6EVhIvUzT/PcXzU5a4Y1BLMZ8
kVklEKFSB0nJWZaaS9dXYWugNnqo+dVUe4DU/sBt7ij+ymFfnhUKPSIFJTiK5iR7TdbGqjwy7S59
/IY95ANekg6KH36PxrtIu+o2NiHtPSqRU9Rr1hcX/W/r1qxcJuh+m7gm1g3rnqKD7N1nqg25hNwe
3PiYtW+Kr9tSrNhqDNulLa9+wOLdcfIBs00RyMNoRC0fIOXP0wdEBx+e00z4QnN/RcZbV29Rfc6N
o+reZ9KP6xtg8VhTCSMoh+RPmytyi3BdDsMkJ6eL0Q7k5QB0a6DNoSnWlJ0uQU5sfkJmsFRTtHkh
MOhBuWUOEltNDeppJtXqpSpDO09LJ5d2SdodAfu4lMfGtTLc4g47MT0XxkVMOBtCE9Nu+72wXvOR
5rRDVfyu0p3v7T0emergSL9Fk1T/SrF0aYLBj4GfhEGOGGDmN4tA6wcWF58CGrhQ9KNv5bvQ9J6T
dK3PY9kU4JiJT3QirTi/BAoBjvFGIo3a0+nj6kTUD70ysbesuMlFO+pEWE6hUbt4yqVpbwSWVcBW
In5DwyoIHhoIktYejIs3AHUt2l3p5J0ED8+HkxZt30I/RUzF48TOI8kGz3Twg8yRXXYo7Bq8iiRH
qJQbv1x5Hl++iyakK5gw8IXgqOaPFBoSyjTVDTaMHgOeam7LQNpnvb6rzH4TZM/XD+FlnM7+oE2e
t/0Eo5q3/EWwwEYdmgcbH2zyJuvcT7/zx4MVAD5U89TYDU2I41XWyJoWp5gcA/h79A2hbptFQKUa
9SAfTZgJ1Oy7WgGDHfx7uXNpMx4cNwtJVpY7oej26ViujHkpUufagVWRVhDEAGdej2QM5CphzibS
w0mfwwPy1H93I1pW9WYr/Yiir/98kifaNFC/E5XhPNGbWUU7FhKeLgqPY5HZneXbnuxvYvdPo8Ns
tAa3WvR3JwbneJgyEzuzT0qKC1a7kQMfUm4oUn42Ch2+ueNW8Kg51J6R0bs+0KXjeWp3NrP6AMVR
SuGZPuJ648vwDwRIhDpZ/fqf2ZmFDn0rC0VoYCccntqxtBOjtOO0suVVgcyl83E6otk2DSPdaiMX
S24C3w/wpS+BsvP6xo78ozhsPXMb+Pd6uzXGp1q/EdLfifaZuXiH4t4U1nRyl+IFyOmgdKcBAxnl
mVsKichad9pHkh7ZKdumCdYWcFqh84zE1EyHCwfyTkli3pZVQAHZCq4UbYbUKr7JnZrfcyCFl17D
55VJLx/8OPjIAyl0Kl0adolSQIUjyfSapPFNPSKEZ7XcZU1Hg7dcNvdtFUloOXkvvV/ltiIDyC08
T3F0q85slK+yQ5IReXX54NmxWEfwDwu/iy65qyr1K2xLT2EnZoeuTBN7HErZaXraVisF4YgY+h+/
iTNSU4qykeowQN1IAOJCI7XTUgMIbNQX+pfRCvwtgYVy8Kb9GI95th2hwd0qbbtLG/L2XuXeuHk5
7CoNpVXaWyTQOSI86QG54zjq6x9+R2LZqzx5hxTBM116a/hc6ZIQkBiFDgRKxirixCQQzu+cUJcK
X/epBgWRKm3HCFb3XOiao6tJD0aYfepl3w7AQpPeFgz9Nayq9hHa8NHR6JMHHO4+jcDHjpLrFhuh
iTkUzSAIN2NbIXxn3rb5+K3R8sQ2m65F9DbrP9O4Ku2yIcijHxc9NxLaIz3swkehRYceMAzlQsJ/
FRYlUXyrCj93QGXfJlog7ItC+Vn2bj/aYiuC3tH8m0BMTRjFO1hLZXI8wkS5N6Tjjavp7W7oh599
VyHCZILmds3mlQY8GogUs3Eyhg4hjPJQtqK4o5X5AYbqW2jmHzW50re51Xxt9CJ9STRYUgPJQzEk
F3LHNypY7T2tujV6qXhuheamNKtnKy1KWKOL9hgbxqs8UsagB7vYFZZfbkFW9ltdbKMncYj2rp59
9yvtEHNHOnkWCm+5XpGjV/1fVZEZO4gbAciGcbEfOmNKk73IVRRtASL/ECqj34txoNluAfW+JHTl
NpaTFLfq0uYXFm9wcwKc55xt9Fh8yhLdcsy4eq5l9OoMl4fGmLgvviEWyIKHCLob5PxykPgbKciT
XZob7lZVkXlveaMcc4j4CTvWGNMWKmpsOnwJjXAg0i5i8I7cmJam5CHoH+vsXvS/JEJAlcFrOL1K
CVuDq+66DN4uP29+VpDTVZXxXJDsZlKVdyOp16oDSw7XJEsLa5BGuXpeFw+CXJa7qYzIeXWR3atN
GKlfdPe+ebNWQXKLb1CY3AD7Ae2hnWv27BassFHxb9Gmdh9hnwib3VDuy+bJELatsfUUO5B3Yed4
0Vrf8NJNSaYQm5DioUM3O+1qVeSyV8CJ3SGZYoYPQ/RdqHZBs7t+UU43wtydn5qZZvskOdMFbV95
KNhSaznk5k1SUW5ae8ctrtjE1oLcGzfGPPbvKUWkw6QaFGZvsXuEeaPzjgJQrBzNIv/LvxnQ38am
eT0ZUFJYmOtG7ifRvxc6YdNWxkcP1fl1M0shIlSd/zem2fJEeP8kmSjLa1eFMWHYWZV+tLpXUaDC
k/103cCWQG5fNzr96OVi/W10tlhJGo1dDUB000PoJ2twPjp+fO/rt+0/L1iRo+aiARQAo89F8/Uw
qqMGGxppwYK2rB+yCFzDP14fzeLL99TIFM2cLJUidWhP9SyVnJdO2eu3LiKW0Po8SjjAp8x5EG2h
FncjmIQYRrDr1pcW8NT4LFQqy0prtAjj0oTipzdMrLYJT1PBEW5+D4a8sl8WnzOn9mb7ss+ivIsi
NkyvChu3sKtyl0iPUvBFlDZKcmhgY4Zr+/oYl3zIqc35JvWEViw1xhgrvm3K+5CAKfihBfvrZhZ8
CP6RzAkdb7DQzBvZrVx009ooGZryonLNh98Ta8VNLex8kMo4KhNJDfoiZ1G2WWXa6HcpGV4U52Nn
TO6r4rnn+lRWUm5LY6FLiPD5r3rb/HEtF50QJj2G0vLYeZSi/kTZ4fp0LQTpOkUKYjjuLzjoZleK
RZtVTFcsZ0v8GPyDkv2+/vsLq376+3OdqqKo+7yNEkoH+UPa7UwojseN1X67bmVpQ4MVU0gOqpij
Qnt+el3RUCs9IDLQ1MQZg2Mn7xqi53DcVeGtmTyO+W9X+3Pd6OLUndicPevQnQ6QRmRoZhHjX1EL
H1fcwuLkAbaDSIlb96KVSy3ajKQj9/2Yfku8nSWqNmEX8lLXB7JwJSLmTkAFMBqA3/yh5tVZaAAK
YD+H40/4u+9aJbmNlHAXg3DRChPgsr/We7Hkb8+MTmM/8bdak5W+ZjTc9TVvnqNmPk5aT3n4NcwP
jbgLgLnCGTrQXlR/l+rd9REvLR1ZdJqAgUNpF52xvZb46ZByo1iNZg/QtXWic93C0tE9tTC7HeM2
lk0xwYJg3bfahwgzXPuPkfmTTsHfo1BnCfl0CBS1SMj7Ndarab3E/cqduOTnMMGti2OYUlDnS0QY
HkMvx+u6EfeJN+GSbN26ydS7MFjxEmuWZrPljlleejo7UMwfSEyU5mscOonndGtk2YsLfzKkmbsT
hNY3BU8lj6fcCeJzu1ZeXFx2qnEqL2OVrrXJ/smu1uXEjK2CoMgEuROWP92f/j+mpv4fdYr/NTF9
womJrDaVSDap901PnwH8k57vr+/dJbcz6V/8r4XZ0VQyz6V3jJxuPpgvuf5BYHKUjGprVmtY7cXl
QNqLCwjWDFzc+ViUACm71IcDO4EI0jNcOm2yFR+6ZEJDKYqeOxlxlnmrQtZbsZDqxANRT7noyHvw
+mQtrfjJ7/91M50sR+5LsJemHEKp2bvqUz5u4zX/vLQepyZml5svpXIzigyhSH8XReRoIaKDlrFV
gty5PphpvmcxPUwBJghfyq5A62aRTcnZ8BOX9RhYCNhZ+h9jqCA83lZfs1b8JlpetiVl85DwuSvr
tDiP3EITyI7mrHnFN6yyeowTBgnpjKk+SHAjll+uj27NxOzCdqsq8XUR7uSuSew4zO2yutPF1//M
yGwKtV4Lk4JV2jTpE2JjnvLbNVdur6U8gA4f0P/N1czLKGpajuWELKbZ3y7CfWzuyYUVSmgLw4Zk
62BB2Wub/c5ce4otOepTyzPn4/W1LtEtg/NJhk2QS1uhUfedUW7M9rXRhpULaPHsnoxz5ojqKABt
2tG6A4P5TQAPTZSOH9eXa/FsnZiYBnxyfFHgCq2gYU8kNNZY7kaxvgTdHmXO62YW521qyRehEYOZ
ajZvplKl8TDVj7KAjE24GfV9GdUO1A95voI/WTzDJ6ZmkwbxVdblMlccUjD1rTbJUriCdBP2ge7Q
mXij+aGPZqZ3qxbZGnZtccEmNArZeMpz8zKZCkezPGQ6lWuTvCU49matq25xIk8szLZ+4PtiRccl
qY44s0V5l7c/2mKT+eQGVpZseSw0Qk2tY1Nq5XxnxFIte3WMjFINHaUIdqcXVlzeUuGLGiZISplH
i05W89yEkoV14HlCuBnKlyDfCYHIZf497v6LtGvbsRMHtl+EhMHG8Ar72vdLujvpF9TppI25Xw34
689idM5kN402mpx5iEYaTWrblMvlqlVrvShg4rQTGKXv0R3oQs4741K+D9pUAPSRARPoaH82a3hF
PSQVB6SZvNIQoJX6oAAYqY8xsOzuWntvaR+xNmRDkybqF52LvmFi6G20Str6CI3pAPqRK/u4FNdP
LMyv4KaLDeUYyB4d95G7u1gfYr7iDGsmZs7gyYp5IJRD3FOPsbVl2eUq7GMpEp2uYnY7iTqDAujk
2aH9vbU2Zbyzhtpnyf4vPj6elBPmE0WzeVKfhBaRGG1E50q6vk78iiu/LjdUPUIZCGShK99m+ev/
MTfL8KwYKCmOGShcEIYvEhBJJJvzC1qxMIdZ9sJKASLDMzyMPyJx764Nuy6eUlT2/2/H5myWXppo
yxkAOuji9A7skEFUPfVNtW3b/KobnGDEMN4ILlKjqfY6+/j/rW4WIqpQsWpk2L9IlocIwyBGmxzO
m1j27T/rmzb45ApMUrcfBwuZ1zjcxvaTm+7aNdW7tW80jzipLdqx6/HeJh+etZVijVB36Vo4/Uaz
S69rvbbubRyeKuNg1vYg2VW+K+QncRLuxj5d2bLFCHriEtPPOdkyO21C3tQ4RARV2nQae9m54/e8
uTI9I4jW1C7Xdm/6NSfWSt6JzJwiqEVuexA92OP38x6wHHr+eMDskI6CJL1R46GfN3SLKp0FwKjM
lN+urWTZ1dBFhIAJJgjnMzsSmmNA8OHmceTRhdZLu4fa+Pm1LJqArjtC20QvOX/CiLhQOq9QM/PY
z5hCuPWuX5MaW8qwAAYCqnsixQOrwOfvwbsW/aN++vrVAc8yPCOuMala499cc0PZA1uD5S2v6Y/B
2dUQVqRViUQxaUwOnQgEADmDtZa7LdZQT5c1/YoTN0PRvKSxRoG+K39xtQMIKKg5QBBQ3PDeoG8U
u99X5YUXXRvOQOAPk4jBzPOUQCUjTVEFzFIJ+SgB6cD38/5Alr/WvybmkEZor6my6BDe0qx5GaCS
UIyAFVTDrtV8o0CLbQm5bbvsqjXGm9Htj6NuITOK6QdIt9oa/DxeePCMm1oIkEGtnLyl9aNSRCHd
aHOMSs32fLTMPi86xK0eOpk8ASbI2p5f/1JkRB8E+pxsUhqcQ+ZMAAkAl4DvFG4cuM7WExuHbmJo
w+V/cxPzaeIBJw9nYw4cQ6GaNaTF0bPr74N5Ua3RkS5MRIGY4I+BOVBMq6niSXGNFFEV4ruRWwli
ulvWiQ/0ljAq44JFzxn63ucNq/3ESpotkPjWL9eqP+LaRHpt0YMayre8LuRU2ja2dtlex56bHDya
P53f+n/a4vNyyunvnQWKRFmihn3EIuB3oCPj99oEC227dZi4tiYcEWPg860g+eAFCQJuPLlbLzZF
1+wrK/Nb89VdbfksHYjTXzWLJr0FAkwylZOM4cV17iLnIou24N6NrIuqPNA1ofLJhb9uAhiM0Z0B
zeucJkrwTo1K4PZyqnIHYZtbwn6E+Vofa9kKuJZA7QJF2nkPw+oZYK4KwQtZGaQItQ8Stx0Yvf8i
neX2HzOziz+HXp+0FfZO6H1ZYaDXlpvzTrN0F59amF32WZIWOWZFQE8QA3/klN5LZzgsyI0EojJj
83De2mLQPzU3C8ChbFy3aRAeTBPMhxDvpb4tQFocpo7aZMR566l4NQtyLWuolOZ5uYIfXvxu1LJA
dI43NlKqz5dOjynnjk/JNUlKwKOukWIbcsXGYgg8sTFbI7BPuH0obHjRPp3QeZUf2lfsQyrvL56J
U+aBxANcWV/Q0IqCMZmXiIBQMUybG0v5Vnx//ostLwb02Yiv3P7SsI1YH9bpdJ2N/I7UD7W6Tsa7
5DtDvDtvaNERQVP7v4bmnVsSAUhZQLMpSHAtNRjiHWLMpxcHsjrxuBiQTizNwqSooKxnxvBBCbhv
YtwgxPs1LXzbNHxbTVqGfbzyoezFi5dD1w4FEOSJ80xUoxuKribiRV+a0beCmR8qxhobisQAXd2X
NBws347oU4Ob7lU13R0EifKN5JiBwHi28B10RTZZoaJA9ADVZhwzIUU/dJsKZBxbq3OtrWXkwHB4
Zb3LI6A/Owe1llZAucIuGglTqMxFvQk6qIyTQLhQT9dJLsF3KvglmFjrvdJsrfazhKFDo//Pwmcv
pZ6ovqw7VCIJavr0vmZHiEL25SVLt1Hz7jSYHsQ8KIbXfkKbPF4b2l/b9ln85EzYoHSFdR3xXeG5
h9DJ9uf9djmknaxwHlIkxu2awsOTWd84ZFtDNdQs9lVUbcvuCjMlo4R4wxpR6XRpfrnlTozOYkxt
Mjw7JCqfaGzj2xJxBPw2IMCsK94eotbdkDIB/1D4YI/lJoYCqRpXBmhW9nae6Oq6HEzNAeXgGBYY
yC2mW8/v7GKs/rNGNjunbGgjiCzjnEJCAhNwP0LL8it37XW1ZmXa6ZNnSE8kploLpMRpZ98mXe53
RN+GfOWDLVqZkJsckyT8i9zjmGRxaU/yOGV7UQ/PMt0x9nJ+u5bCGiDSmOXGJAVwq9NPOFkIwCGl
a0x5liq/DfpyAFWzDXgovo080nIjsrVu6mKlCv0F8C0AMQJA6uwDOY7MtaNGyLvEr/pVi/3YBE31
25KvvQIJcOkPo++ZYiWWLvkdxErQs8MLBiCV2ZlOx24cOUA+AUsxop/dsnRlGnTpW7l4USCtQ88L
2N/PG+nmAggiZQGyaaht40Y7Z1Lb5WwlTVg0M8GtwBeH0ui8Gh+5o1mWKXpbZUevrBy0UBm4Pmj9
N2YwqmViOZNQxMwtQM8FKqAWH6kT10n3o4JGYb77C887MTGL8ZUDwVvbgAnbPWbyw1HfFIR/x4tQ
PtiDT9amo6YPPI99U7cH73fUctHh+vx9OihW0tRA7DM5CDxdn4IM1vSHIfOz/Hh+ZYu+hn4MQFGg
F8KI0mdTOQ8xwVF1UypnPkg7vHP4irMtpT2guPjXwmzvoNseZm2IZLG3Cmi/ar+uf7b9IXPuz69k
0dvADAZINXQAvpBpoIcaU23DqYmxI+l9OEJX+XDexOJNCI5GjI0BQvhVIc/TFsrHLt7LjjaPrXWr
xwq6fM0N0D7bOolzv1Htg1HVGIZf0wSYLtkvPnFienYJa0kjoxxwmOLW2guJGhzl8abC9KiHrLtN
wVfkyb95BJ6ud3YJkwb4XRIh/Q6TQ2hOKFOfNT/Ob+qif/xZ2JwRW7og3tZ88o+mA7PXs0kgLer4
cm3aeck/ECSgnoVmKriHZp7OC2XLsQOOQKvHSv0Yh521pli9dJhOTcxcfcwcKCOG6JwwjEBJJLaC
rpBvrlmYXQ1OA6QCHpCIDMklqjdQbl9DrCz6uAfMCjjpGOig5sGnt6tRywQZj46vvBZE0du8DWT7
w0N5xYM4Dia2UMc77wNLzn1qc5aiQKSQer0NHyCVk+8xl37PredWgxYq/lUWkvhxyldMLrrDyTJn
d2Dr9EMF0TMoB7SuGcg8qjZNWfag+lqT8lty8NPFTd/0JG0RratUKXGdZxjd48M2g7x75+d4j53f
xIUVYXrMhqw4BqMBhpzdGr2Vp7qikx2qfICMhuySqrXBlaWUaKpmTVgmICXhIZ9XY3GwslrgN0PT
ztpPUt5Nb0GjV13yyoEIWX3gXnnjgFZo0OIm43Ilyi/BXGGfTyJNiKpfJhQTmUY8yuAqLHMhEOL5
VUf8ptRgy+18p9C+yJXvpbdp9D0ZftR0CGjobM7v9ML9/Ok3zL5omlVuVwANEuT9CzEu0uajxLgL
36Rr7Z01Q7OYRTzTwW0CQ71xMCLAaTZxfqO9bWKvPHUWfQddXdybgCk6c7i3KkIuihGGkvS3IIde
vjbGSh6wZmJ2xpUQadQ2KH+kjoT+PDlSnuzZGK3oXy08ElD/B9wNqns2aA9mV1ZomhJEffCPwrx2
08sWA/wGuS/MHQa6Ir4RKv6bY/fH4PyVaJdp1zGJMcMph6YvWh9T+nLe3xa3btL/hbvb4HGdxaqm
YmpsUFIHuzIJqvLJBc2OzlecetGIB4oMigYcVCZnG1dYYShGhrs+l+O2iDDEDYQ8aDW259eyEA25
CfAPXJfRCQLwOX6AcTG3k2m0quyJD76TnJtB3d3TaGU5dOnsTNc9BCZBe/tlbsX2+h7zoxK4jExC
TyNMq8CNQOEYxfkdT/tLEjfdTRUXUJQ2m1dvIPGO6Wz0y94Ff6Q2w52uIhq4nYWJWwMUkSVPP2KH
PlW5+1GyqgukTrydV5D8MfKqJ9Cv6qDQXrnvu6TbC2c8RDqcqgYOOO1zfrAVeXV629u0ef2BSeOf
o9uZAOiL6ibz8hcQLewdxe7bqN8ldfZhcYlBcsUZIm2aXlpt4j5TK4O2FhSFd+c/ytK3R0vLRBpm
mpC4nX0UlnARNjW+fcIwrwp2uKi7sur9eSOLVwdeGHi7T9IzkHb7/Om9mKWF0BEqrX3FrhxpVBuS
TTw/g32ZVWQ4gOH/YlRWv4mofWyyzgZFy6BXXtcLuQZ0fJABokyJivL8MLkyJdyL4Bd5fQ3HqCNM
9+4ruam9oKpWlrzk7Ke2ZhdFVo8krU2g19OuuB3d9AI+tHH0M43XqBeWviBg+BjRAvobz8bZ5Y+J
Y6+iEoiD3oz3fca3XtlcUrtfcZTFBZ2YmQVxz847c4ixeay5R2G3aI7E3Wbeytld6vOBMv3PamYB
zy3aukxMPIAjDK+UbYUZQoguZ1fKS6/ReMCMP71uMCVZPDX9sKdJ/65rehtaDWj32nRfJR1oRNd4
lJfXzoHxs+kkoTQ7JENVl6Cdxtq5857iJZQYrY8WfpF/P39OJqeYvfQmvvh/7cxeeuj3Rn3zDwXd
eBgytmeuWrmKl1aC44fuuAnJgS+PfsxsxILkDq4sDb54RwV2FV8OANuDkPxwfjFL0GrAU/7Ymn7L
SfYLWtTa6iDUEni1U1wlmZdc0JLrrRjs5q6HiMRmZN5jTMlrYwPnUdTFHgmCHdSFsQrImA7BfGdP
f8vsCzaRR1PUj1ApqmUA6IXbPfFim4YXA9X+4L3YCDj1Lv2LHud0b1t4TE2w13kbX6Rm1hAQDgQq
Dfdcllswn67cqkvHH+1glCrxbAN/xyy0KkxHYfdwqxoTPxG/B2G5XEMLLKbekJf9h6YCbNTzyFlG
vVGMJoyMKZpxFyBd1uZ9rqADsceUMqS2UeJj+bY3iN83f5HWndqeRVIPQy2Gwowt8N7ZN1W71GfY
1SsdFU7Abaj4drJ/kF35BnKH43kXXjwtJ8ue7W2XqWgcPPTbdZNuZa+CsPBrF6z9K4nk4v0IzicU
ODgmd1DLnB2Vsqz7sUY7gJvdjZk4yFzYJomMfT2ml1nyo3WzIx2MDRPjgZH89/llTs7/5XCAGxAk
RdPjf57/gXc1MasQMbevfoLLcdeY5T6Wo990bwTdtfPGlmIcqH//z9i8F5rbQqooRDGGAzRLsqCJ
zL+45k8tzDazxJyp4GyykOxMawhI9MCrS5FAO6rZEHflxlpKKk6tze5F4rEiiQ1cv4DNbKvwOYf6
VUb8ojsOxgterCvbt/TIsR2TO8hvTRsPnc+eIltOPZ7gW9HhdeCoyR2GNPKtYpOBBNYNHPV+/nMt
HoETe7PT17UkK2SDmlCiD1o/g9vHcR5atjI2uxjETqzMDprHYgMalbASU3RNw2ed/q5XVRfWtm52
H1UZI2FCcMiqPv1me+1V1/JNMTzzGNSAHttI8CG4a+/4tZXNLp4uCUF2XnpQLipF4PIrlrxk7cpN
u2ZjljZ0muWszrF7Vn6p1AeS+MS7P+8GS71uEKj/8bvZG7Eu9diWE9dHyd+HwdfsAbA+Zj9z+r1w
dm15VwFhU/c+dX1QZLj2So9xMWqgOIHp+onPfV6lgI66MXgdluhV3wuZ+FazP7/A5T38Y2B2jOlY
xoBMwDmMnoOFLtv17kPVrM0uLVoBqgXhD3iTL9psmBSlhfCwDDO9oMmzg+dW9fAXCzkxMfPy0NSg
hTTQuqbdTx1ulAcyqefzJhZjwomJmU9z4fZcExQlUiGPZVNeh/EDAQVUOKyReazt18yzZQfWJk9j
v8r66CnpV2o/rDFDLLv2yXJmrq1sBXCWC5jY0PZ0nzvVFUtFseGtGI5Jz5x959jvYBmDzKwwi409
YK6HM/mog86vUJJd8cSV3Z1XlcoqYopH2N3GbC7CVFw5NHomBGVOc43weNkUhlcwouoBNTS7TEKH
9iEIw5DWmSDA2lPD8YvkXq/NySx+RUg3grmboXw7L8yx0C4jYWH8i3rtzrBLkN4DLbnyslmMECi2
413PwWLHZmtxVSvDqDSBWnS0b7yC2Wvl5l3aLEyYcbR5AFd354zBRkIgPt1METCMjnmtAFtCg8Q1
9t0qqep0gOYJGTipMPM+8Sp9wb5xzZCmTYVFVRxN6wYlqy66M4oHET+eP8kLLR+kndOUMEL7VP6b
+X5XeyUwrOgcEPng5m+luodEaz+qoAN1fwK0ugZl2cp19XV1sIlyIxY2EXHOYdQ0ChsROyiNCGVc
MB5uKg5sBTA8JWNHRlasfXW+z9ZmIcQFhU0yRng+gOStHwCMBH1jFQXn9/Grb3w2MttGNimSA1GB
LMnMfSiQ+9J74FC8rP5zsX6yA1gFWKuhujnHwTSGa5duj8W05h3eehDpseXKc2v56/wxMS315NXe
hD3u4MkEiZ8kP5J6k4w3XbYr13QkF9QEUaWfcljPm2Z55xCb2FOVoA76cFnihxScUOVjqgIRb6P6
Ph2eowY48utofEV8Ks2DnXyA9ybipU+rPfUuqP3bwch2Sx5TDY7wzVAWKzfp0k4Ab8SmW3lBrqax
7MaIesAKzOQiAY0guQTRiZ/9ssga6dhC1QtbgZCCAiyegGjifd50dNtGwwP5YgCiRt/zvkUpVIN4
5g81BWHjted9aCe6d1y1S+J7UzWHfvC+tYRuTFIHVBS+Yu1/724ARmx6DDEVVdsv6Fgl7FSOmMQJ
bFYfDKuGiE55ILG18n76Gren1xNevqDLYfhnFrfjqjIlo8hXiJtd20a1pQDxnz+diyYQuieqY+hT
z0epRy9nBOLbU4/ZDhzQ767KHy/F0QmjDOoND1WSL70nwEzRELWA0cDY9qbuzUOam/tWZkfw1j0g
XwqUVSGSYkKA/2cMFNDRBImxiW4Hpu9n+5f2Hu52G6/doSv9kaYXEVCxygq/nd/DKYJ9vpImMxNW
CCy0EHCaRbgKPQrlePhMZli9slYGeaaPYQZgb8hvvLb1MfGYGXoF9LAQvLGjEPcG5BxMGnOMkmyV
i3sScdXJnz1v5/QvsfjP1zqmeUDKCh/0XLSVp59wEu+sEGlDOwF7POO1D29E9FQVty7bn9++pYWc
WplF1ayjWV5EIcra7bfKg+LRu0nXZEcXqnSflzIFtJOl6MoGy4NCQO0jfswbzGYJ4ZGAt2TcY3Yp
8Z0s40FM6ghErXK4EcRBAJV5fBUa9k7L3N2eX7VtLXgNyqqYyHJtoEPnfR9NDQ4IxFRAK7T9NGpI
LrGheBSZJ35aOpKH1JPXvdeziy6KordYGCHUNnTmWzX+cFP9GotYgjFHjN+l9HJMWsvvVZ+7tzph
VyovBt9j4aXWuHIpRlNdAxVz0wahZpGwNjBpTrcu2Bt7B6wDkKt5MQjwCa2XrPWepyxifjxwQICC
BZnd1IX+vPVO5mK2eZyej1WJuex7Zj55+WVYHK0uEMYa3mPZGm7NCX1u8/ngOShRVCYjPIsG6yMy
ULaDVEOxK63N2G7HtQKztXAP4rX6x9osg2J5O7aRBQRLXvzgxZE3N6Mxbqvorm22pYlKCg0s4z3G
ZZzabwmYcEdk4b23AeAv09dOtnOidEO67YgpSMahmkd2ICj3uJ+QN752CBYPGh40KKRie/De+Pwh
QBFajWIiIq/zZsM6vY3SO3tNkW3ZCIgRMSJHAUeeGam9tCidGi9GaRt+2fKD62bgjGa788dnKeZS
lNtxZ6G1Z3mzmEswXlBYCcx03p2qrll+L+wXCclBHf9yut/Vy3lzS6vCcvASAPQU2OPZqgaRZ15c
QfctSuoLhPYgDtVNysKVh9r018yPCqq/yGOBq/bQTfv8hUQU2105Tl9IO1trSI/VSAJNIU1q/7Ch
I3t+UYs388T5iFsQidUXXizeDXVMo2lV0Brz3HtbQKX8JeffdPxSkAe739j9SrFq4TWAtxRoLYF9
hv7GP9neSRzueleydnKPWD1mybHpD5OiBMf07/m1LYWBUzuzg9k5KYulhp4itcR9ZEX3snpvxmLj
gRA/tqyda/86b3DRQxwQjCFVRVY4zzVG3oKhOoongEj/PljpeDfo9gmijvlKPXjR8+EfOMQ29u8f
0dCTHeS8sju3gI/Y/Cjl40CPobzC5FI5Ppn1oR6+/8W6gH2ANiXqB1/adBVGD6Uj0KYzvO6q69Rz
mL92q0wHS47PCBSYpjwX6IPZca4wi2GGA3avzL1dMrh+ld9ExLvTxT5p07+IHSfG5oSGIUlpY031
TChaHUT4XSNsjBKqzKS+kfVwUSX8sjTi7X/fSBxt6M5QjvLm/BpsjK7XKkEa3MVggIZ8mnsga1pw
C80yG0iSP0ampOPEORgomYScxjorGgfKfossfySXZoRBnQDauBa/sPPfGAg7v7Slw8bQM/emETcQ
4M1u+DTnXZEybGjaQudTgB018iP8CApFA4gT2Ifz5pacZYrEkIeGrs4XsCP1ahqDXQphC1pUbFcn
96F4wFxnK9cUeBfTRofY6PuhtGBjrPjzfhpUlrkxmSq9i9GEFm68BTNCE2Le5SnKdrzYqORQGJsI
3OzFKhH90lE/sf5P/D75mrQdaWi6SFqdEmX9dC/yuyTxWVf5CbuL3WFTVNTvTO/CKG9McQWJDUMM
QAVDB8MdgCZEkL231gS6l16Mpz9q9rG5W0bMnkZplakvvAZJs44ez3/gpViKUIriAorLX0FqJuts
K4zQN0z4pquDnjzXa2SHayZmB8XpUdBFMRMY/vyytFJf8CfqdH/xuD5dx+w6r0zlWKWGAJSVAwQH
5Hs9rByFBSDJNFf2z4QuRlW+kEQTcxC2oFPGkMSokOANYbyBCt5PxAVFvY073yLLOwzxXVNvUr5G
ibVwm6MhD44SJJTAV82xD4WoNJIzvHzLGHLiuBg3jZn+6PIG6qVrEPyFU//J1uSXJ4ehsKIsyjif
SN+mjBICTH0KHQ1ZXA1G+wvCfCsfb21tkwed2FMRin1uiZ0NqztUlGLdgaYDlBBrmcrCIf+0rul3
nNrxAIWvwK8LQq7wQXJ9gDI7Om3tpknqu751NuaIKc4s3f/nM4aZIAzEo2CBKaQ5rCKNJiThlGq6
GdmaEJHoCwD/Vm7axW92YmR2yixiZAoAJyQPtrpN1D2EKfdNBzm/cLgpcmPlhiULh/rTmmbnrTVS
LRueYsK7pj9TKK1kIH0m7YaI6DcILvzYe1J953f2j7KHdDGryN4QzmFkwOrzZiXTXfsxM39toxbV
OxNrz4nwzSj2W+/GXmPpXbrwsWTMkWHuCvC7OT5FgHwxVxPjY0lC27cA/vFCm2+t2il/UKLjnaqs
204V/AYQ9+uqg3BjaP535gP0SP78iDlupYIgW08IHq4K3KAqvFb0KMvXsrxcRVstb+q/y+Xzy6cF
drlL4bXt8DjW/aYvDxqKzf/9aOBZZE0jI1CBm0MaR92b2vUwtO8Ib29U+tZs619FVq+469JaoGg3
tZgosqc5XMVWmO/Jp8zaIuCY5FeJvqPZShBbszFzQgFafLMMMZfitlfcOo7JlZOtXUHTns8erQ6u
ILCNgjMH5cjZN0H1g+vERELQA96j4jfQiJDqOiwfaiiCWWDzhu5Ra0DxofubED1pck3oQTwdvuRH
pJSZbeBDhaCs1+BXT7K3sBBBvUYstxTHUCNHxgkIKv6c/vtpjG4qQ5QShWQVN29lZOxS8eZmxq1o
vxVZu+IXSxfPqbEp2z4xFhUh7ewBvRXiXtf6seb3BcXk+IpnLF07p1ZmmS3Y/iJbRx1yLLe41OH3
zsXcNh5dqMf3SfytQa9TIKU4f7IWcke0cP7dR9f8vDTJ5UDNcCool91Fm4NDL3s7b2HanC/OeGJh
5owgp0opBoUxUlYcnfIB8meUP4fWzzi5lPmK5y8eLodAQBqNWnRtZ7ZyFWcx0sjJ8ftNC7oH8HAA
bXZ+QYvf6cTI7ArFNY0erYUowfDaib23eFKFf2jprZNtx1zu03ylBrVgEANzKGB4oFGa2tCfvxEJ
iQUqoAgtaDd9LcmvVGOAtzZ8x+6DVL7TjrxE6tv5RS74Bdqc/7AJII5A7uSzTZklo6tB2xdEmO3P
gIYIrZVvtWQB5UITHUtgu1GY/GyB02LCLoDLuhZvFX9q1ugk1v7+2a45Rm/aNcPfn1vJ0VHxoShX
VrDgbfxkBfOJYLxPPcMJYcFMNHLSLADbcmcfz3+IhUA3Kc0gnQDmAYDXWQZVJ7mZJ5TjxZL+JiyC
0hdqj8bWSI/ZWj6/uJ4TU9OOnoS5tk9oD6FpQA7RzuDVXuiXSq3UyqavOosGn5Yz/YYTG4XZoPXY
4YQ6I/uucuOuMNghItlt3Jqbzmz9EgTw53dwoagK/VagYGxkZLjV51FhNMAbhpLBVNT8TcxtBsE7
SdB7aH8nyFnCoDb3Vfd83ujXvYRN0KFAgAA8I18q+1lvmCorBa4Ma8tl4bvJAIjK+3kjX10cRsDe
ifqShyKnPTukCpL2tGKYjzDtHVUvuVjrqn/9Wp8NzELdWPFMJzYMOI29lZaFhhE/9ro+uCEPJBlA
3NWsdIi/3rWfTc78nXURgCTTOFyEJD0eQj9CGy7vvq1mEGubN/P2uEqMRpgU8SF+7Y13MOCd/zj/
VEg/u/rnlcxcPWIeZgZ7uEBR5+Z20NVL1qgBiqwkxzSX4RzQBUh85WIAKK6GMRCjKjbIpcuACfGY
gy2PZV0GzfPkctBWh1KFQfeYJLwFQK1+AdiCY1xrIv1Pq3vilM+oQid+2nq3VJrXVhlfOwm9YnF/
qWJAA2v1JB3rkhn0ApK0YH4aMPufAcjhpw24jLOcQQebVubKLiyeAxQhgTKYMtI5CWCO+jQKg9hl
Q4Mwy242yrnXoPw8v9cLqEjs9YmZWbBPzF5Bf9WdVEmR8Jp+V1xMUrfGLZNHC+ln9xtTor5rXHPj
iiebPF/h3j+/TJQlP4c1oWMZxQUOCgY3uzLe8mrnhmx7fpWLHouWl4U+Ht6WznR0TmJn04ZerafT
yFUI7lmUE9dGxyCD9CU+Txv5x8Ysr87MwulJCmb6OMrppq5jL6jH9jFhBTSAtCz9HFyj24qhojlK
jfeti8J5kloPYelGhxBvszvadd/sSNUbV/VyAxq229CpMQ1SaPIqZece06JiEIPLMGDUjdduZV8R
d7gvVfwgw9LZgsho2LZQUcWX7I9xDACAhtgRgoD6WdOGBp3bq00RGj/gtL8yYzA3Zpc5+xQ/3IfC
65trlNeJCxqIuDJu8Kb71fLywbRyM4DYq4VZYbyJSR+2YPEQqW9OlDypbYS+nYQfcaZ+NdH4DHIj
G7KG1q8xdQ6VBBLBapviqhmg+2bYzlPt1D+jhMibTDaPLEOLOdfC9g2bpX6hO6hXs/wi4s6T7cjf
PKHirXRyyA41NVhyujdWWuGmIXZ5DbHgZmPmWLdM+sesH4BjDIGdNQ0y+nI0wNqKxh8OOgjmKpKg
tcqshzSJu70hvXGvZPaeIx2d1GkxSM4l2E1HiGcZbZFuCw+sP6ii653VQ3y3bOL6itZutnEL/K8G
5CFBa++5l3XqSrwtwA9j5wJixeFHlDnXHlToNqmNcjW1yiudkp+6GSs0IK1hZztQCuRx/pIn6WNs
6iHIGu24+MEKyppddN9hkED7oTL3ZY101bblXdc77kXXSbmNwyjc1+hEd8Ix/CTM3XeBsXHfwKjz
rdsAgeuHZQECMKPpdvEYi82gBDlmsUC3hMkeEwMMbcq8cK5MzOD5vATfpz3YRUA15JStBJ+ryKag
w1gIDGU8+qoZftuj9Tokqb7ryqg7ut1wVXgOOFdN1mxHOzm4SZwe26hxoCbv0kOc2cXeBWFki0nW
XVTYv20CUTnFRLdNpPti9UZzbKz4yakp21ijh6pdNeQ+9D6GwFT6msSpdRG5/IVl7X3SDHd17DR+
HuujZTTf2szqdznPkh3G5E0odWfJ8E1g4ns/SuxKZCXpTnKorbjow20sApjr2Bg0qPsBqq9Z/zC0
DdkUvLoidEowqhDylWDB8Vve2Reyre+dgYwHayR8Z8qmmvgloqAwEh5MhZZAAUWOMS3ubNtCJ9dl
ZZX71MC4hyHL6KWJ9VWutLUz7ehnUyfhIU9khYJ11z1AHKN45xY4NQzqPbem89YVAKliLKvDiE+M
cqkCuGsIxc/cs2rhZ2k7pBsaEvDcAowWaNsGFFRB29AqBssXDII5TdVdek4GSe32sscJ2TZN6wbU
cMONVUbFptFFet3oBgWmqvxt4lv7IqRq4wzRhSNaAVbD+JBoTPzJjDwLysVFNzYfbe/2N2xw7C2p
PN1BI0cjSDSmgHpWArgP+JA7CCoRq3kA3unFzrPO94bQvC4az9n10Dr1heM9NEXfHiEF8WA0w7cw
MkGdiKHvQjkHjbB1gZF6vnM6g17pcrDucT0PvpsXL2B7xOkJK8O9qoGHf4zssNpl0Bm9LKiXobOa
ekEz4Moae2BHreIlqsFUaKjavM7qXvzSQ9detBzRropM4DYak27sGHmRZO47Ot46UGSEOE4U3nbV
IP0+yRhSMtID6RL2ez4ayNCgDh6ENYv2+BbvoJMZf0ge//RoDVZXN7kVkWtjPItH1w0bxW5g3sfY
kTvUFum2moAOEs/ELWNok7YDi75nbXFn220FxnsZHakuyDdh2UaQEmWj403GC90WHF3Gwb3uBQX7
VFVvlZUbQVvV2c7QPTiTeNLfELPQQNiIe6EIarHCA8MBFeI3oU6E99pw6zVxuQUwhvpZKACPEUNy
TyrN0FUcEF8tCzScqjL9XIn3TtFdyzFbxmIYkXZGLryUyqu27sQmyiDONQmV+FBPesRMlYI4rnGf
/A9pV7bbuI5tv0iAZomvkmU7tjMnlaReiBoSStREkZq//i4VbvdxFMHCqX7oBhqFzjbFaXPvNdi4
uuDp+Vp3pv5NUh997gwmVM5g+HdWnMDdPKtEODQUJjN0gJW5b4S5bxVhD82/KHHFoYak/b2Fd+a1
1hSYc5J/t7uBRbEQH4WwtnqVR9xIzQiColrQ2cZpNJB7xU01Anup6WFrxyWMVytYyMdm6Mv4mUPe
YDdUYKlqPC120qdkH1Ove3NYzMJR84tHwxPm1i5jft26lARD3n8TsHD13PY9ZtrRbhz9RAb2hK6g
HhqdOrWDqALHaEbtUErbnZgw8O+u2jFwMvrY962JvDHeqZTd67XtRXlm7KqxnuixPkUtpW/2nszY
IRuMx9HwugDGSSSgvbErmkrbiBYXjiTJ7w5JZQA/TicgqXal+yCgZmX+YksPSFaljoTk/KqqhiYQ
GPje7eoPQ+NbTbZHnOP7QWr2EeiQeMvQQwuoPFSabh6bFpQFmhtkUzoiCVjpeXsJTNmPnNBTQfnP
yvXr+7ay71sIyYessoFzas1enHgcD3vXk86x0hnbJDovIaKRWiogqpTNtuyzO+g5/HRL09h4qbCv
etcZHwnPD35J38yB1oHUmt8OSgjbmg4nt8fyA9fh2apVujcys9uX5Qiv0biotlpq5aGnFI3cnppQ
Gx1vE5on1yDrPKN+027NUZsUZWxyjBN4lOojG0NIId3Zdt+FJi6BXZa17haG5kdDz/VTKrGneVLB
l5OUEGHWrE4Fmsza3WizG2XXRzcHP6BxAEzceA/5VZUNHCu66B6zHPdSZlvHWlkQy2Gl8QGdiTzs
lExOkhbXhhQiyPPRDtO2dgO3r/m+GOM+hDrtU1dW7UHif0H9yRx2DS2Lj0TjyYsgeR14nZ5tVKty
5FcExQgcrGGSsOQ6tv3irs1zXIG4HfaeD2ehsY6NcLDoR030KozL5ARDLH/ToP3aYRsHfW6ZB5Bg
Hs0Rj3MfUAUqqPVDwg/5xurYATnnGKU17SLDGbzIo40Wqb7g1yLRUDIyWU+uKEwSAl+M/K5CsSRs
oY/5u3KojZRRtU2oXOgd5brmhp0t0Ye1ai90Ehe5Yg74I81bduyUzTaE2ywqersMk8xugq7jbgjm
B5YdsuBD5eagAkHYM3QIu4V4GvhdgFiEBvCqW6biVwXrxBB/oz3gqf7dgXdDqIo6j8wifhIlZt4o
KpjoqYFEsF2F7pp0rqfBG6KsrwD6vstiaR1VFtMbQMN/cmcwDw7+Ecm2/yIk4Is2FC2iekztvYNj
PGgo8yCEUvHIEc5G5Km+MSk5cNu7kxBTgLGvf1uiGLol7nDN/PxESSeCqsfYBLOBhUZaG6oG4P22
G0499XNk8hXXQ1ZQ9wmOlgeaeveOrGQA00ESeEMb75rcaA5SJLfAQ40b1ffatSEyK+wLA62FRpP4
L3KDE5FCAxLqVlJv3tI8/96PSNHM2LmrRvrSl85VOsoiRBZsvCSmc4Pfmu2JyLESOSe72myN+y7O
b7I8/g4U7bMU7JlaGTy51Hidx6m9JQ6wmxBXqoLBRJ9NWE4d0BhkT6vPyqvULeptntrpTquHD1tq
917R3nA9e0g9dTRlfYVW3KEY1M0oMop0GTose45b56T0On0pScWg5euD892Q27I0rhhtbz1T6s+2
0m5QKTOuyroybgo5dDBYGOSRDMDx5hkmVlJ5VQEMHuncf29QHwz0qrqu7RK6X34mgli38VPlcIVK
NQ+6mD3VnlsD6zRVxIh6RCoEwUQ5MpwClh7EqQmrIV1vr8noeGE9uCNu/L7YFlZRBESzsmh0ISus
Uc19b2USZ4HdFs7e0swqROnQ2eVdNrybE8Ka4LUSQpsnDnKt+pVXlhM1KeRoaze5NqraO9RJ+zrQ
4lRYutzUvvOe25jSQrnpphm0d8Cvf0tVvvU2cA3cGY8NhHb3Y5fdMUjz4DlX3DeaOUTAjaFZAdRV
AFbGo9JL8M98lQVFrJAzMH4YpXdAivWmN3BvSC12gmIQDwbX/Gikc6pwY29Kxm+MQVj31pPWtc9d
373qZvqoOQUUrMwB7IHkMNBXVXCOPBHyCqPbENzWLNlKHCx1k41bzYb2IPYWDOlGqQd+I7qIavlr
y9oe3fzySMwh39u9SvYAhDi7zIRXHtW5dk148ZDYTfHAlVvewmIIJ2/RI6/PRXOVu4U4sRrnQz0O
Tw2WUNTq1hMUSvANBjPZeH7TRJBsYltvtEZAYntkCDWv88CpWBohj+tDR+cNxO8ZjvjGOAyjnGq7
4o6q6ugVqUQCXeyljzPFrwQLOtcGg6GDSn9RV9+91lInm/dllEuwf4uqvbVHVr3XOrWvuqR+RBpk
hgx2AkFmFDxAAs9ehBgfLQvetGOOmxtX7INttg3efUCYB1wIOwQG56Y1O/mjbXPcBF3TI59SRcRN
CrkMS/zmtBcubmCKM6fX+NPATX0/3aJ2F+MmYOPRTavbUVfFpu8IxO6oi+XvkWIMiCWK330P23eR
dPxF6A3fgkIhopTT+wJ2xhDG081wqNghGYl2sGtkq4XrBXihPOcKFtGqUzSwnXHf1PAnqkX3OlSE
hZyrvR4b2bFv/F+tYd3wzrwxCW8CbgzXIi4ecyjTPODsfMy9sdv7lacFHvdfCofivnabvaG8p0w3
8c6rvtcEBh2s6Y6jqhtoXcdPOhG/YZ1mI1fVtbCBgXRkZCVI+HoW3whKRWhPyTHAds5R9BYLJIcZ
5wDN7FPbDPk20/CRFWtfpaXFkW12/i7jEHVRjXELN6FHNuKGbitlbVrd1YOktdttiaZuiAdJG8VG
90MVYEPgKQ2ZwsaI4ja+gdwAdgRtn/+3AtNUHDorMPUxmBVjhl4Dr3ERPnjm4+W/v1jbPSsuzap0
4O/qTeZB18YHHmqAEGzxLa4fePd0OcwC6mQqYkG5TcdNCeGJWQ2ZUDu3pIFCGcnfaHtlVJvRuU36
Xe9A0+zA6DdIxMb5TmDvae7GQ1knXqECLY50KsvDfhhzNcfydFBYBfUIVewhvu69N6MKSAvx9zXk
3wIaEiM9izMr0Hcp+PNagTg4/xpcijirzRcZRx3/Nb4PvsSV+NC2T3V5Q9W/7uTYLihkvg3kLIp4
cwMP6AkCej0AIEzGu0x/5KBLxJu4xBPM3cpypcC7UJb8FGy2cqaZpqNEG1KD6Fx3z+ot5Mwhn5yg
b91BvmSNZ7XUM4I3FSRmwFKDp+m87VYaPof4QQeavSGfYv9NOa+MjPdOlxy72I1SG+ghYQd2ubJ2
FxbOp7izroTrmoPIJoBizl5bhZc+gHtqD6bz5S2yUEr+FGaqZ5/tdFkWKMtb0/DIzmeotK21cb62
LbE6zr7frFYtB15yNWCrt/EDyqoJpKaHSHf2bE0YfC3QrGAdS8eCzxVWRgeMVRGZDu4hLEJmQUWz
WFmFC1V+F28QMEEsY4FzUmdw7aizDDBndaW7zyQLtHylkbA4/2chZkew0UImtpzavZ14cPqITdO/
yfrd5elfigJYkG25WNnOF4WsDD2lOolbtEtkshnSMqItCvpVqkKw2r0V8NbS3oUNAvYv7MHA1pmd
xqnVouFgozdjZ0iMAg2dBFT9MnpErbkka4ati0M7izbbQH5voPOfIprSTugM9N49rV+zdv8XH/As
ymz/pLKpaTryPCytpz5+U8kOJfg0XUOiLi3u808320WVWwnbKPKJf/asJW81NDkBITbwmKRr6KOl
E+E81GwfCdAXLZCoJ29gKwKE6xGP/hUcy2KISU0VVCPd8ufQfdYXphsXSIdNTwR+8n2gKyttaX8C
KGFMgjVAHM2pTC1z46ThCJCDvZTQQ00iK1tzHF1cYABOTzIkAAvOWb7gZfa1KIwsNIwPRz6OyMHr
I1MrsI/FCwg8/v+GmU29YdDEyEaQGICx3hiKHQVD1QXpthF3R727aevqw/EnaznfWbkcFlfdWejZ
Uoi7Yhx6DSMsi/daQqXy1NonH49GWT1f3kZrkWanHZ75Wk0KPOtNTlGgrDFpeyc+jOlBltvLoRYX
HxgMk6zLxIiZZUoJTroGyHgMqv9ugqNN1mhZi+uCEBBgoL8AIt08RfEFh4ETODYavpTXHFyXBmkL
fOLu8kBW4pBZq9mq0Dscux5Xt/Z9MF/oAGtlvIfG5u1ynAUgM1hLkwwB1C6Ac/qCIbYYqgk6akRV
fB23WihF1OePXrLzyS41P1z7Wtc2yZrC9wJ/AmEd5JNQ21gg+NA4U6XVY+GrrHpCS07tlTK2XjW+
eg7qzE2m4l0PEeANhMCtQ6/aZ6jPkICJelzJcJe+9Nkv+bNFz5KkVGsGUegAcFTFewz/Rhy7hXZj
rUHtjKULEioa8LghIGQjlf6cjPUGjLHsBEuz0P1TATMyDb5EI7+1W/dBps1JonlXGo+W/1ymQDSg
J2MJsXV0mO40zmaUA/AN2qGpx5Utszh+F1MB2DWEkOYYQLevgCaZVN0VEFMFg+zc3cjdIP33jiiY
8bM4s62pRt7A4ABxuP5ujcA1vqTt78uLeW0os0/cUa+QqIkj4TEJCPofchx+ZToPHbf8i0sOTpS2
BT1vPM3m1wPrvNrkfZyHxXBn63svU39xyZ0HmIZ6tiodv0lINSBAYzwB4JLrPSqVKzGWNyEkOmzQ
9WEgMz/MeldL4pwC4lwDYFRrr+77IEGbAIXNvjbJMy2vYxF25UE3VyIvHdMTHhQKDPYfFO/n0RVD
N+iDRBoi25dSPJBmjUC4uNkIoOlAjps43WaZGzTNNb1ykGB7zs9CbOzxGjbBAYqKhESKrWTzSwkJ
ULv/DTabK1BYHJMxPE6q8r1gp5Red3Tlsl4LMbus0RnVPGg5gXwsryANn2WPabmSiyzd0uejmN3S
4CvZYLDiseiZfO/VNPD8HzYU9LB5gsJac+5YG9DsHh3QVhySDsUb+TY0CpD7qJNrq2zxOPhnXuZ+
wsRvc5nrmBcbVWf0dRLrJqtPeM9dPnVWhjLHZyaabUg6Scnp+qGww5ZqQZGslSqWZ8cFPhzERkjC
z462vjfsqjNiLID8tpJ3mvFUlaEyT572cHk0yztnUt4D42KSQPq8NXHBitLScCZI61dGf1jahpKH
Kn7Ikr2sVzbOH63pGXgSkrEmhNdAOoWN3mwVmCkIrYwiCzA7yKaoqnrNIMaL3l46RInu3dnQ+NhJ
PoxAr1hXNRgimw7d8H1fGin8R9yp9ZG/aE417GqYoWUgfUJ1ZDwNOkD7UIFMrvVKu9e07qosSxIg
D9VCE5KaQV2SPMh0463w3b1D/RUO2tLKs3Vcd7jw0VOae+bJukjKYuImx/ZvSvcsfoA8fLrGx16M
8seKFrqdX404KAyw9bTCwlP97ehMxOMftXUDiNLKAl9aEvB3NkFx/xNnOs3P7qJ4UNyCuSlu7irq
hlsdBl/eI4y5c7bp1hLDxTFB72CCwQNSMefVdXUGHHWLK7zR7hLgH/IXE7jVWlsT9V8c0z9x5mkv
1QbCPR/5tQvgccdvoMSsGc8K6jHDfWet1InXgs0Q3FBmKYlZYDmkAEUUVsSxTCFFD3l3QBKPqfd0
eQsvHUhI6P/zDb3ZFk5drmWJg9yBaXdjdt14z7r543KIxWmysGUNmFF+ZYq7vEVFjuENTiGBh/Ks
Zm/sKor7ldfJ4kgsSMhDcgMmd/NagqNMo2GQRkYBs49StPUq1IDT/uUvBuOgzQqLy8nPczY9plIx
JzbwoUP1k1sfJuBAo3u0ypXTbnEwZ2FmR7hPB90Yc5TSy/7N0HeSnCq5IpS4HAK4YXiKYGbmHKKR
6NQsShze3Dyh8dSmj2JYSRMWQ4C6DDsMhEFV8fNh4KQdgGUmHsDuN1FAELa9MfjPy/OxFmJ23oic
ewwexiglthuTe0DgBTz/m1sbaqYu/gN2EsAan8dhaXC7jT3QegA2pOkxn+BcD38xjn9CzN/wEAcT
Qz6JVHnadxBtcGi62UpeuJQWnI2CzJeuq494aSIEAD+DsSf1N2JtBmOD8srlsawFmp8pfeFptYtA
lYtKdTkEPlzdmmssNY+PwV/EIibAh2isuZDA+zw1AMpK6U+GZiUsydM4QSqC29y+4f5OreWIi2vt
LNZsGRiKk4z3iFXDDxutjjBPHgBo+18GZMx5AwaqGa7LcakN/XXXPQ/a3q7h1LIt2r/JO/47GhDr
Pn+5OnWBUQe7K7RLABGZsbGYs2k8d6vp3spRs1i6RNYBtVwXL6wv3EEI5PW9mHZp2n8vFDDtm7q+
Qy+yVUdBFPgEKNasWSAvzdZ5zNkqHDV7YE6FSnnj3aFaikV4U7N0ZbamKZ8npedBZidcbjUJuAG4
DtRwS/3IUxGztsR40rQAsq5sTcVybUzTv59lV8BVqa5skIkAYrdp6tNQb7JqTaBocUxIsdHUQpEP
7a3PQcAwKmRcQ3GMe1e1HzRkAwh7N15La58TEtJ6bV8tpTwT5/P/A5qz+uU48h6AYXxEIy6CUURI
EtwmavQ7Vu/k+Hp5fy1+QjKZuAEI4MNvdza6TNdEWuQ5tAfHTaf0QLan/Pe/j4EDCX4oBEXSLwJq
ZlwCUZwhTRxBzyz8G7fdecb2coylQ/Y8xmyWQF+0lQGgTSi858600NwCbIh8a2k0tiq8HGu6ROer
/DzW7Jup3BkTxhGLAXYi4eCn3i4HWEoRp4IfUjdcsuA1f54UPWW6qZkTxU9dqaLY8PqUoWET2ytU
wsWD6DzQLF0AN5JJRhGotyEQrsBedAMdEMHS3nfkBXi9hm6tNSrY0ufz7Ml0VJ/Oirk6spX1EsKn
09vLepmgxiNxVyZoaTGcR5iddYMz6PALRWHehaSYb/5qNMhPkd+ZflX8uDxTS9vnPNJsphJJWOtO
Y0EZCzjLJGia0P6b1BQK+H8kvSBLPPeEMt2Mlg7skkJDvjLDCUQOpMxf7NEpgYciE3BBX2WR+iQ2
+hQDGWHgk4LbgvdDmOTdytW3+L3OwswWHAfdnDsAd4emfk3jA1qQWfbt8pQsLq9J28XHbf5VJShX
PHWSBJ3num5QnyD3o1yr9/2RU5mfAPDs+W+M2QLTmeCdIATV8lxLgVaLvUi6cRXKPkt3XqnzbTe1
cGuQ/6JelU04tM2p0OEUrLkq23GZ9fD2ycA9q8SvxKEPQ2KDblFe5/hb0P5Js8g3k2sQkvrIHmIz
0BJN3zADUFO8uE6AjGdHiKm9VaT0Qqupd5pwn3rZ11eKAdRhFoa/A6Iemp9CPqJETDeXv/HSFXU+
/tmyHxlnsV4CJgg1hiDlN7X3XIGiIhIakG7je3+T1p7Hmy0bLzNbGkO7AowgYBU8cmeL7LazTHh/
dpC7WROaWuzswUfjj2gP+qHzZy3X63xwBG4shZs3RwW3gi+O/jpV2jxqRD5+TQB1xJ3q8g0b05+X
v+7S8X8efba6XC1Naauh6ev6SN7rD6367Zqwtfu4HGbxlDwb5GwSVY+r2poO/wq49toIe0cAbgJj
3QCS/JdDrY1oNn8q63WZM3hEFCP4FzBcSQtwgd58tTKktTizhDDv88HlPr5c0X70/UOdXvU3IHOv
XC+Lh9jZh5t+xVnamcaepykKCnAJxLbbgwXQwlh25ZOtBZlm7yyInSRaXzMkZs14cJNT4u4qsRJi
+hPzUwxCalBGgB4x2quzJ0/KwHJOJxZonu5bZ0d1QGe7kPt3Xf/t8vwvncm4WgD0tKCl86VYrSwi
QEcBJEfaCWDKVTjw+8sRlj7XWYR5w6IXmc1R30aL2Pgg/a/YPKR8+xchANCyJvF6PK9n+6VOVdf6
kGwKcQZV/odvxYGu/qZ5CVEK30dbEYnfXCrXTL1yoBlOVt+cHk6VsUnXNsnSg+Y8xGwz5ia8dSZU
bKDTl4zv2eRxgl1JI2n8UJaLNslK9W5pV04NSwiHoVEOjYPPS7kclWVVNnKLxrkb650Ffo1VPHjJ
XxybBMU7AuY/NNvnaVIO0YEEhBygPcCUFsWWQDcPCKrB/4ulBgFqaP6i9jU1lT4Px8ho50xPaSj/
nCqIlkIhrzFW8srFG+gsyLzIrhmmhjRtCqL1oaafaBEHjRf5UKoFP9dvYpDr7ljfbIkV/8U6Pw89
OxbctE/QGsJ3FMlz1cF22/sBY4jLe2npQDiPMdtLUg0NhP0QwyyGwKu/teXK2bYWYLbIG5Awfaiz
gCZegU0/RNKzo8tDWDpxzocw/fvZAZ2nwmkblEED4I2Cqtq63o+u+YvSIeDxQDPgKIDa4SyGcnJi
saFg6L/u4hrMiTEYk7tsAEtipc+yOBpoTBkGyuyQ259NSN+UuddKjEb2YIGEGXzm+ujyB1tIGqGh
bk3GMBDogAD+5w/mAslmVWMJYWdwQFzrUQEQCnRevC26jb4mLrMQzAe4BBrgUB2HutDs+uxzZtUd
kK5Bkipw7sFdRMEmtIYrMAEpXakdLiy2T8FmxQeuKxPME3w85h2r/NarVyZn4aL2IcEN52E4Nn5F
zoGLHRekBvBnAPWxHAMVPwxy3/KjZq4BapeGYgO3idRy8pSeGy4MRoUaGJhsIK89O8O1hR7C5VWw
HOAP7QSrAAqMn1eB14g+M4cihjdoWJA7sQbcX1jIUNJByg77F8z8nHVh+pzUQu+gpWNOqP1DrEf2
v9cBA4bxLMZsJWtDAX1Mjhgj3cb5VWmdYvr78mdauDPPQ8wF3+1SJANX6Hs29K7P7t34WZXQl1m5
Mlc+1lwHMy0KaBpUPRau9aS6e08cy7VvtTDfwOi6PjI/oI5B+Pk83x2oka2WoNnBxE2pHyFLcvlD
Tf//WRJ7/vfn/oqm5rHaN9HnHGVUiCsQlxwUMuvQTKHHtVFy5V5ZOFeQKuPWB8HBMNFh+TwcXhii
criH5Yvnff4js97hYM0Ai2jUVd2tnJhL7KXzaH/qd2d3TOtwaLpmqDSW5lbVd/r4qvO9Zd32EDUg
774Fvcjv8SRZinZiDEXdy592NfwsE8iNJKbmRIKBe3RuXneAiqRRoW3Kcu/a29HajPFtnmxqsUsa
uXJOLJx5n4Zufv7QVZqpWocJUAiWd9Xv9Wo/JmiZh1JbWUALe2DqlQEYpOOB8qU63bQ15aYkODDy
A4RWRgXrl5VF83WN4iwFsQNcN3ixfDHmJGNWu3ouQeuDPFWABP9WJZ3cM+74AZHlaQSMNgQHlOxJ
j/re5Vn8ugGngxyIhomR8xXzX8JjMHN6hTYdZAgIkGKl9e1yhK9TNSHcIOWOdMi3gSD/PFW6X8Vu
D+f60HD3mf0tLZ8nHORwpZK3y4G+ThUCuTA2ANgaMoxz+gK3tJyixg/OVPdY+ZsYGjfQ2rgcA734
LyfK5yiz2xygbtr3lY4mVuM+pLGeRrxvbuA2fSpUzsGtBjtdCnDvmyqZNDrU78qC2IVl9/aOMNHd
JAV8tYFEfvGZ9itVfhXVTkMjLYHbQdsW5hawRyMSZGSBA43eQJEx/oj56B0Uo7DygBBA0lV+kElI
F5hUvItUqLc0NeitBhk7JXXryishfhJUblxGGWQKjjmtANTzuPPYWvLZ0mkCxZDC+cY7EgecJWJX
gSW9lTrer5mViTfUJ72wUCO7UtLMH6s28UKj0OOnZsgaiBol173uaVGme3RnxwXdUjuDoEVPH9DG
vq/qwoBCOBDWjcc9aHxkv1sudsLWv5mseO6H1rqNG+vZAawicFVaXLGyPAgxlDesaW8g1vptdLJn
6HZaV3rRW4GtczSQCWGB6O16A/jM9zqtGlyv/MpIQE2HOBaFk3PjQM/D63aJ0q85z9iuLQftVmp4
oXSaLPZxZww4n8b4La0qujcKFocg8314SpNR0qAySSGIloSNKau9P2Q/R1Re296TIe/tn0CefWMO
T7cuZOB3FoH8c2K2PoQpoYrHYTfooQe9st6mdt7nCwzLDaZ4MCNxod09Rw1C5aEAhgbYlnSsIg2q
0JBsgNJTd9/SLOAe1De9IWzHOnTRYliJ/fU2myg6kMAGHAUUhvn7QjReCSNCYJHi1N+PdhZ0g7th
ybdSs/Zu7Rw0/9GstUMbq42aep243oEosAIOxTLUfOFpsrcbNP/zX5d/2NKBOdVZkDjAuwqAmc8n
igvlBBPKsTCag4gW5BAr8x5AgGMzenJvV2kS9h3/WZt1dyyTfiX218wL3wT+EHAawLfx52UeIqux
ynsLlWyb3rlj86EMcezTonzOh6ZcOTrXgk1n0dkFb7pNZwGYBYHSgqn94Ls3dmM0VwAi9UGXkTVl
5qWT+nxs0wF7Fo7YpVkaDk5qkyS3ZuNcx/C7dqFDx/MygNtHdHkal07S83DTzzkLR8fBT5WN3A8s
mpukNnduW71fDrH0AdG2BrrSAbIX+rWfQ/giB5S1nfIC3w6trAgoa9GyhKZa+no50vSX5vt00nuG
vD7uni+cea5XI0qYuEcZyB5xtfMh/8T+PTnC+SMq/Z8gs/WgFZqW29MElQI7X+g44LqCr5HFFz/a
2VBmH03AYZCntkmDirGgdY2brK8f3PinMWYrpb+1jzb9krMVMEkeCjXgo0HzJtPCynh32UpSsHRW
nM/LbJE1KaRiswkhSvq7lh71ISzHveEeUnChCkijiZWazNKZOVkr4UGOU9ubn5l1nqRuMlWaoR6X
7HSzNiPDpVdCSHnFTJ5vMMGQykRCtBJ4aaCo0/vwypp69vZs1gxG2CgsQqGcB249xEEgrAGpjdQI
G+tko9Ap1nywF/bvVD/BS3dKjL8UA6yC5z2ZSC4QxQpjUkZlm6xcQQsLBKkpmRq1cAWCs8RsgfgC
YtdTAx3N0Ug1KWibvxStHi7v3QWpYQdgPsBbQCHTv9buiahrhcQK63CwxXGA7hQo1uUYGWywor5p
8o1dt/qxNXP71XGbB+amALfLQsL+mz+nA5Q7DShZ7r1xvKduPvzUy/o3A5dpw2Xzvac9DoOsV2NU
Au596OHXtpdOa6BJaOKyMsiDC2fsRzJ2YmMI4x1OkCwcyu4JSsTJrh/TZGN5XIbwO64CqsOLAt0F
FWQik5HFwV25/DmW5tUAzRgLGBkHcqzPH51zO6dtiS2TQfEvhdRHscYBXppWS0ebBP0lWAzPL1HB
aTJCvgyHJfjzCXKalEBt5y+GcR5kdliCg51UpTM9EbVfpoJqc7+yOBfOSSDp/xnFbMd1rUzdGoK1
eHS6h7jK8AYnz7GuBx4zVjb3AhQHbLgJFDzV+L7utcTOsiEeMCeu9tiaJzQYAyAIxPA9jTccopvx
GI7dWtBpomd3Gmqk2BKgDACcNT/LOtLIeGo1h6iXhp2zGao9HYIKzryO/kydwDGeM+2uhfseheEL
fHv+/Qf+FH92Pdijx8wsxu5vi++5fwtecO3dkXZlnSx9W4RBTQ5gy4myN1/v9jAiqx/wbvR3NSQC
R7HnPfoOxpPAa99FBRqKbM375U22GnW2PAXRGqhvYkZHOER7HWSZ7dusBjXjvU2jUot0ExKZ95eD
LqzYTyOdrVgJaVaTAx0CDb7bfoDpAgQak1+oNK580oX9/SnO7NKF2npjxzXGVpU/zGqfyJ3yVu71
BYrlZEbwz6zNrgY8N9Ohn3icFb2r2gzltkjhkSvKvRLXkkEP+2ogP1gRNmvLcqH79jn0dBWfpS2c
1sQvJgq5Z4jdaLCTyVy4fOf2JtGaBqB3qMiW1U7E6WZU6ncn/32uid6ia+KQ/kMwn8WvSewl3USC
6rJ3k76PxXFY8zlbuAPOQ8xLi2roHVbUWClu9WwVx6r5uLwSl7/hP2OYv+HEaHWOYBgD5Ard9DUt
2cZMdpoXUu+twE3qwAvzaixWbvqFF86nYZmfZ85ntl2LiZwkYSzLf9jNU2JF1L+CJuTl8S3ugLPh
zc4UOWgjJIpRJWL+UUv2ebF1y+hyiLUpmh0gKA3J1idInqHn2nuQNcnWmByLx8XZIGbHBaoKKUQ3
UZjsvStUXCFmt29TyLev4EwXyIrYT4C7T2QkAxfqLE6e16YNvThUCPMquyfag2+U7avtcbXzsqp6
clnyRq1+x1ycWzTBS7jx+k2bGQfGa/9aJ7iB6mLUYTpOXnhttYBh6T9LJq9JbkHktNZ+K+HcaFL9
bAZv5wxWDbiMeUp7acCXtyQ3jWu3K9Mz/egvlyeZMkqYz6BhNitSmJCdb4Yab7VYv+F0I8Sdv2bX
tLQC4Gnk4HqG0NYXpk0Hz7+6gvJnKOLnpNl4amW3LA3h7O/PaTaMU0oJJJonxCfYPPdW5QXq33eA
HDjT/XcQc6IN8ovGyXJsycq4hax+4MUrMhRro5jteauzmjE1EcAeQ7t/7VXgNt8ub8W1ELPdnvJO
T10LACZoSDjtOwRyDf4/hpjt9ibXIV0EbbNQH6HyAg+rYNDX9vufCvl8zYIyjHcr8j3gG6dxnl1s
seHZHI0G5AfCfpAFZD9hMJ4mE7aEbHL53sD1Pi4eGreNUvIGUHCoNS+lXjy1UAytOPwo7bUC6PKn
/ecnzVIJOHZoXOjTuPESSc1jMV6Nxu4vpg/p38Rz8GBzNNuqmtHK3v8jCWOeXALIjnHfW2uaEIub
1QIN0tHtyXZvdmnrEPhtco6BSPagaa9xFl0exNJhDfjUf/7+HOImLFWmhoEs1uQvfbszu12aPOhr
Dc7FKLYPPgiBgv2X8icEbYwybrBCUpdElaEFjSH2aWpuOVTQLg9o8YOdhZqteI3BSmvocL+RrMRi
h1pyvar/uFBdd8hZjGm4ZwveldVQ+z2Go8PeRrhjUElQG77Z9gO3XxQ0WWFJ5q8NbCkJOQ86y1yp
L4yqqjGwkuM99eQmETyLxjxi7grwZPpDX7bz2ehmS66JCx47FPd3aT514nnyG2AbvT2YoH3ylUt8
KR/HgQHFUBi36nBMn21UuzYEDLTwih/Z/5F2njtyI8u2fiIC9OYvWb671U7+DyG1RvTe8+nPR917
j6pYvEX0DLBnYwBhFJXJyMjIiBVrbXuZge/7CEbBeJNYn4UUvrL0k+Z3jp6eqm7tMy44JabRzYTH
EtnC+UBMpnoREB+gypRnsm47yrDe9o+tu4bsXdhPnaa+QXkNTic6jJfeUridkaou+GGOcOXex9pD
Kj3rX5Xye7qmzzl9mtmnuzA1u1EKxhrzQAVinkCAVVnGq9gWdwNZ3tjhKEW/CftJf6JaiYQLPX1Q
vWdLnB26SqVRrPO2cjwV3ULyqnyEdlrh2n9uuXKMb3DAjszyZ58aJqna3buPvE5BEYYMQEZs8WyD
x07vxi7jQ3bxXV09mcNg3zawcJtcGJjlAmaflJGiYiBSh42sW/jJd3dcq1ou+snZMmYfj5anWead
RajnWZ8PT6H76Fd3zNw7fp4watQ7t1d17f+Q9jFnREBmSg/p2Eu/9HO1hEi5SJ0xfZSjp9LfJS3a
Pe/OoybeQZlkE55DGc7JSys0ONrGJSlHNa0JUACpPiQA6OphbdT2Ou5jB8oSpuChCrXmkqppPjX3
Eo3pCtipCzfjffPum4WXBkA1TvBUpp/LIQuySWnLhz9/7K0d9a8npUxeb3+S6xhvwno7cX8hXiOC
or/crDxCKrsaas5R9dIA0PQ3SrHNY6j5Vjx6Ybf4GKgyWuBAGZ+cGUL8RxM0tYdkQ3g2Q6aLVuL6
wkKAZkumCFExVf65b+WqVqRTEc4BgvomdOo2aaMvkoCegYSukDNW5koIuj6iaN0Rg8gt0HC/ukeM
SK4ZH+LwtL21Adqwh49hY+bmig8srQt5ST6/yM7J886gHhfdEEvoA7aI0siHIqS7LW3j0Kndl9uu
sHA6oTIzSas5nVRxZ9FASqwSeTQsNVz5o3bIs006fgq9r7fNLO0br2gTl4Z3YSEzcwEuKEyEWM0p
00v++W41xkqAXlzLmZHZ9dCBBjBKFyOye68YPz0G2FILFv41r14oDwGePzM0rfYsMUtg+2tEA0MG
8ObEPyBNjDCEneYfomajK/ftMzpEiMuseMXaJk7rPzM79LkpA2yBhLIRNl6uPkvkSrmyNla9dGh1
hXtu8giDYHdppkV6ShYnkrtc8+wa7azh+bYz/KHjvMwfKBCeWZgtpIjbtA08nK5M4+gQ+KhLuGbs
HSJQSTYBtrEZIldOZuuDMrJ6byt0HjypMrMRFYUa262HYOsHcXPy0hK9GbX7IcCtvOk9w3O4BEp4
lWtvn6hmsg+Todvc/v1L3+H850+n9+w7jKhQjFaVTyyA2kHTigfUlA9F06wkyEtmDJGeytTuAjg2
M+N6ZHODQqzxxmAXGai1DSqzANq/CGnTXSBqgOzge5peIWer0TPTH5HuSRwzKG3oyXfMiO3kVD2+
f9POzcyyJ8FoXPCFEndO+juHvTk4Sv1aS+j6wcTskU6aT1PIYOZyZiNuRb90azxXkn95/m/degh/
GPeTugV0hkdzJeVYCjfn1mbpWpbGmYyGGzTR6B2pifUQifoWkUboPozD7c1bNGUyG8ToAbs0R+7G
MqiiJKNc56W/vOqtirnxgM/r0ufbdpZczpwmg3kl0ayfl1j03Mj7Hv48xDPHEnyAKR3lyv9pJNVa
Li8vXXHnpmYxAJyS6RcNh0g0u+hn7eXIQ2eFeD8Mo/FmlG35MBa8MBSf7rQmjb9VzxccqUbds4IJ
ZFu1enaPEoRB+aehDz5oqbtVgWsjiBQwo9WrXwwGlH8LUZeDcU7Go2mCqc5QDbNHt1V2fRTouxSF
gLWS4ZTTzIMbFxxFVW0ST5g/EyZNHXqeHFsZiaJj6Cs/0rq3Tuhvx0Aj0RKVyVn2cpl2e1mKzZVs
eyl4n1ufOWUelUWt9yKTPXrg3otG6NljHK6R5y6IcJhMXv5d5CxtiIvMT+OU7vJoVt2DJPj36iA2
T2EuVE4bmd5uyJThsY0VSNr7VvOdDq4GxEDdxHR0cPSZribPURAMxyAMqu2/8OKzHzfLA4Q4anxh
0pMQRyPdGY1qfim8Nndyt0x3t00tHUzasiaYKmpz2h/sxlnwFMeAAFB3pBwNU+S/UHtFsjH1V47/
4kdFt5OUcyrOzasXiJUhjDSSRkctKWD7IBn/4txboCVpCMDacTVx1BUqCkNwkRPKoAUZ48Q7SfBY
MVgprmGUl46HBe3s1M+eMozZk6Bw8ateQiO+FcE4gXnKfiVWtMmN+0TY1flLugYUWAg0VE4VixYE
NylP0cv7TSkLbcj0YQKMfIrFnd4eRBUBjo1nrbZeF74TQARpGn+dADvztD2QZd+UPMI0clPxRgS6
fK94UrwXyxz5WBrCyKblyZZG/xtqOQ+jyoMbWT105Ev5YaB4uu16r1uJCAtVE+jeIdFj6hcXAm14
uQFNk0voRA3QY3ToFb0kyp3WfsuLQxfsxuGXpz4lNanew+gjj/vP7eOxcJ8w4CKRRVI04WqefexM
9IGGlryWDfWl609Z8KKLK8tbOIHnJubDpqaFOmbWBex5s9esO6Xf5aiLrtF4X39ZS5RMgLUUaCDE
nOfEiEL3bdpxMSoN8POu4/33frghugkKz1j465kRmKd7Wi2YMA1gok4UR3Olp0F7S6vy+N4vwugt
EiSK9mdsfp4ijZqZxP507QIgSzvXztAhrtdc7vqbTEYmjj0L1JplzDwuVeNgDLQImJjbbEY5d5Q0
OgVlsunEtVLk0odRLYAGCvxMjE7PTImVV6qeQFpJX8PJiy0T/CsOdu3DLAaZIF5CFpKDcwBOGSiC
iDR26gzkx0hV+sa3ACXe25/luihnUVIESUjpfWG+NBdEMwuCHrlf7c43mIbwX8OhhzLE6QZSlbfb
1pY2jdub2RplqpjNS0xB62cVky8pAqWl3SXfoM25bWBpz0y0uQxEgnhWzPesMPoykosWA0ZgM+gd
aZ/9aHvbxvVFwpYxfgAZKenq1fOoEhvI2po6dRLpMQw7UF7kh7BBofEnbzrTHtM16pzrm+TS4vQR
zy77Nsj0OHXRkpdS9WUU/Q3HkyGT+lAlwhcUXleO6tIpOl/gLHiGiHtrY0UhUMx/Jekn1UNpPULU
dw3vuOB7Uz1zIjhgloO86XJZahsMfSdOecv4wcvv1RzkkKPUiW3CtiwJK6ta8L0Jgs5DjRFneOBn
BzZOdLEC5sZxGnJb6Y5avfJsXjMwbevZVwp0xezQYseA2KFkqCB7G6jW2ujmQjcaBTQYEHmNUQi8
QjSHRegWvu+m4CvbbzEgYSabx6MH86ct+OqnTjDakxB4D3EcfUuE8R5FxQrG4fJUxvqHsMm/BBXz
C02lhI6gFuru9uFYaHhNbzjah5xuhW86+6g6wpaGO9VANcb7My87xCTrgy5uytZycpSU+f1O1P1K
GZpBdNzhXfT+GADWGxL+6e6njDF7jGtG0FujJLBBxdFrDdsrXyTePLfXueC7PIonITfWSkVJufzY
oYfIbB4wZDBC+I+GovSVI1L3L2P9YqxFzQVQJHtKxBGnixoqgNmKMrVK1DbCWOQ9jrwxA0fVN914
UoXvFnNF7qtcvN5e3kIcvbA4e82lqSs1guhlDmqzJ7cS9xKdYHUNqaMthNILM9OROjsyYlU3Coq3
ueNr4Ng3ZQCrioA8XVxvS9RszQZqypNpOJ6+UeRDHt0L0rZhYFD5NbRb1b3Pk8rpS8R60VSWNk3x
3Qy/t9HXgae7aR0L/2Rxl5WtsUm8f+roIFvpNtAeU+sO1tXRZAKv2IfazvW+oaquQGSbMpnLiMBb
5m54IA/9Ly9sIUPYDcJ+lB9C70WU927/WbX2aftRRjPYWrtcFkI9FKfkraQxEyP+LPbGXQ1JuR9x
fFzzflCyU6x/DI0PeRjulXHtSbQQsQi8MtOhVHYUKuSX2x+2uZWWKsT+TRLYcQTD1BrafMmPyP/B
s08xiyrSpYU2lDuLkiWeK36UtJMib81oZVpmcRHQZDL2xpwR5I+XJuLCLWvPbDKnCKRtWupomSvv
T5IMxg0NnnJTnXLO75AYvdSq4ZAhG0B3ObL17FMh3xfuJhy3urZSTFw4E+fG5oc9tChQD0VHZCmP
fbVXwBZa2lNuOkHzu+w2o/7+/buwNzvqZal4qp6yuDC879vPq0zOCy4wTXFPmRJZ5lWkNOralcuR
v780Pum9UyhvWf1egsRpUhxSTJPHBcWE+eDEwLtCMBDB5jX5M+mPVl3ZSv39nRFxZmMWqnyBmSUw
4rkzWLmtWi9i2trSGubz6vRjBBeDWgwqJubzZgdSdDUxquImdyzJCZsHKy7sQN2O/WFc4xNdtjRR
vVikXvDMXp4aV6A0kDAY7qhwCm0ylIs3ngvdtqWENdG4TzeiX6yNhlxdmtxhtOFkhpd4BzKNdWnU
c5sqzCAzIf3XHTn4HLSFY7p3VrztJISa1942VydpMvd/Yg/EVleTWGkqgOxH59ppg+Cz2wbHMPoc
9flWqlu7IGP34siRxZXO8FXyjFHq5dAGaBCKX0kIWLHVtK4J4EdQ9RPq5Peo3mtVZKu+tnm3RyLc
CmELj09e78psNy1e0V2qs5shmik5GJhkY3nBe5MplnNuZJY1R0YpFp6W4fb+Q2vuNPk0rnFJLOwY
AQJgANg5+s7zWyjp/VxKA2CiSeDtBM37VtXFgxy9+UWxQgm0aGnqZlAYYvR1npsGUA92CXP8TlwN
zggVQNXv4uQ3Hff3Xhg81yVeGuCCKAFe0WNYKMQkhqmAch6eRh7XXv15anQV2S5PKztZI9lbcHTe
UIQLePaIgXOklxeUWu4GmAMKu22rhyF/03LGj1TdDvri6JbQpK5s5XVOyhLphSLHAShJu2p5+dSi
8PAod6SO6Urmo1Eyd7+oUKvSLf4iJ+7OYD7Kdt3oqIXhyv4uLRj962lIjmG5q5ejlICqszImrtyM
NLHdat5Gbe/9ONyY5Xc993cZWK3bp23Jd3htTXQnE2PHPDHT9Tgo8mnqa5T/qXWYRXVYLULZ9pUv
tw1d3ZfTxv41NJ8xaVs9zN2qzJ1MMCsnCYfOlqzQ3+pBsBYgV9Y0nzYJIz+m3leg853cyX5vR6pk
6yWv42F/e02LhqYyP+jYhTdrJ5d9Oma0prLebW0r0X+ZfWk4Qt37cPJE/9Ha9GvOXhWNLEamIFBl
6quvRbhv88huu0PsHm4vaulDcXNOwQQeHHi5L830SRKnTWJETsjR7kyYZ6V/6t5cifLXmI+p9Acr
F5wrCmTw2syMF2igzyPaCCi/b4r4KEOh2n6TfCctTo0ADLF/yITTKmfT9UN+sou28tRtg4JuDqEK
g9Qs/0z/lqLv+LVTlG9G/1gr+rZXDpCs7lF6tsXM1pQP6bi9vbVL/oLVifmSIY6rhBvATjbIBelI
4mFY22hxvemrXS2vycJNd+RFz5RFTsCgCe8kTuu9/IZFGBVqLwkgH4fEVtx7t1tJBxbj5LmFKSc6
c8Y2sKwOJhSUa5RnqUSR4OCKdhx/jyXFlqiBiNCIhsq/OAHnRqf4eWa06qHH6KZSVBB2jlv6mzi5
07JnT/4X3wk6OsXk/UVVbX51W9lQe40y9UCSpLATK38xBaukdCxsVGWNgGEhe8Qd/xqbPVQYAde0
2kwz2GqbUwPHdCDJjtSUOxUp+Now7mJ3TdF88fAR8IF2MrEEmHrmH5VQ9KHAYDpQGNnRYEgbws3Y
GXAK7ky/2yRgSounrJloBW+fgGW/YeiCUWqenlf4OEN29XKchGLMOui2YdNQ/1C1n1WKE5Wu19z7
ehp+jLVGsstM+KSVw5fbv2CKK1dHg1n0CaAny8a880QNTy/dhkqEDBnk4D8Xpb+Vyve/qmjJsswJ
ZzSh1S8dFSolWeu5ARxEv2yxjmy5Oej92hDI4lJg0mMnJx7lebHOj6rASjK+olAd0lDYlZ5vx937
J6anYMKcHozN0xSqMXu9oejVFIi5ZChQFMwu71TjQ9jtyvyLzKNDNJ5Tf2OsqTYsRcpzm7NDEalg
AKSWpbH6o9Anm6YbvqdAHkRLW3HJpfOnUZoiYP5hipx2+SyoMPNWj4rF8hJZ3ijhF00RUZqiM/XF
Ej+bwpqI0dJHOzc3u8XHEr4VI+Bqbcf2U+/GuZ2O0SZV8jVU3eRjc0c/NzTzQbGx/FKwfC6beNzS
XU26Yy49B8gajtnP958p3EOnVAXgAUDF5RY2qja23dgQThQ47UqF+ywDWCRpK7fO4t5hBHgI5+oK
/txJgZtoURVCciI/9FH7JjXhPm/Wpu+WnI+nJ21wsAdgeWcegUhw2/pqGTr5mCj3RWGOm7xzeW9r
qXhQhVRfybj+7M/Vp4JGErzI1KyeH2SmxcQ+a1QYScRYRP80ZDo21kf1Y9hIvzTNdWH/HwpCc+h+
KrIYwSbUZk6urtaHCT3txG3vOX7Y/PDRuLZBj+c7qaqBIxTZLy9q851VSdrGt4x0JYtb2iliAhTB
HFYJMMTlhw/MNBZyi8FntX9WlQ9FdSizl1peAQYueTIq5+r0MRhUnEdTsGwdQFZuSIb/LQocExVL
HdWbQt165lpiupQ6YYcOtQ5cFze7XNLgqr3Qp1QG5EQ4pVxI7bhGmHC9HolOq4kmmwl04Cq9kCER
QEGY4cAx0j62hmnrRbKNNXmP4OnJrCF7uX08ryMc9lBAAWkPpF+av6MHWRtkNSLtjFTvBF1BDpEA
rIxR/dS0A6KgK+68uLwzc9MOnwVU3XBb0c0wV0fmgyLoGjJCwtMQew9N3dujlqy82a+/2OXyZk6o
KJUQCspIOSJwd5I/bqHaWCkmL+0gWC6eQ2CeqLTMApxoNmo2TDPrkNncoWAh0YSPNmWUf0rzj4gW
h7bfhSsv8+tigETySd2ImXzwT/Og6rZW0iMROdkUnorM3OSV+VkOoEroIHu0pCeRUC4bzYrZhd28
MDu7ed0xD+AWYMycfkPA81kTjl5vfrrtkQsuMnHM0PxTJKp88/eJGUZNNPjMKgbZUxzAdtje9eau
LKu72FpZz9I28spjTlGT9KlSf+mNRR2IdSlyvdfmp0yFR63cJoGBTPbXVEOwbdsbK76ytDbjz9ML
OC/c1rNHip8KUY6WAzwKsu7ZYdvfe0l/8HOIlT1x7+Ojt/dycu/Ly4PAy4QEsCCkIrQ/0NKz4yaH
HtWkklxTFZ9H/4cXbi3qN7dt/JEjvWVklrXItQn7f0M+VsPxeRdn6lFuTH/PkFrrIOcybuS+KV/F
Pi2+5lFkHGJDB+/cStmvtEflsq9bfFYIHhOw3OSQ5UlTMh8CFfhAalfvPjWe7j56nRbtG7fx7wzK
D7dXsOTWlNTIx4ns19TTEi16sYh03Fr1sx3UzbXtNWm+vW1l4WHFx/hrZs5ArciDDlohmYq+ljPG
QuBANgTjFZUUPaIB3D9DXAhcstL2gyztVDrDt3/Bkruf/4BZpDKaURcp2vB0NQdbqrcjJKdFtxuR
VrDGN9hsj3m4cj0vOOCkpi5Tb+Aw87K6PGFl5LW8tnpOWEWsL+o3TgXAPnPlXC08HXmLU16eAqJC
I3l2sGrVD1sItzIA0dmusfq9C7WjUf9uYHSNLF4+2d5vhk1qasfbe7rgOxpzxkBRJ6gfv+Fygb6Q
aQGTpLQureTB8LoPaZasfLZFE0gs0UykSXYlikM9aBTcXOVV6o7CSTEa+RFBvrfb61j6UAj8MOlK
4cu4moJrzbJqylKjOcYl6YJl6RXroK6WXxfWwvue2gItAvof84tr4InQS9H0ncxSOI2dXFPZ0949
Bks4P7cyu6c6oWWutA5yR49PTf2I0nSS28nw8u4t03FXwPk8ba6fAoGfN63ghbArQkgxeMdG8m1F
fn8ExwhwAnh/wcHM0//WZ76Bui44sTTcFLpx11virk/U59trWTpA2KEgwZVL9XGexQwCQ5YoOgaO
LHvPhazsAN8w2WW+6WDV7c6SvtawSUZ1sonUtfi74HsXtmefy29bZog7Ppfl7spat0Hd5+3m9gIX
sjR6egDFGRygLz+fvQzGXtfHzsMlgMiO1rGXAMU5RR06lnEniStp7tKKzq1Nx+D83u1UT4lo8jm9
eYqzEzAw0/x2e0GLJiawPTe7eg0z6UvU34aSTUviyq61fSj+yLXX2zYW0hXoPf7XxvzGSik9jhqc
4E4TkpwrGuysOw+Ccko9wfa2qaXlMIktg5CdOnrzd5yYZ4lgwRXnFFBGG3WLpPKD9m5kOXGBQzTR
DJEOXY0LhWkoxR385o4wmPeWOd6Xyc/by1hys3MLM1f21KQJ01r3nSAVI+R4i+M066t2lTMqwj52
f/t9ufKRlkIqdwPPAZ7a10gdVSr1oZRciFcHj4tuOFjKmi7B0sdB6p6aKOq/13iWKJSsIKxpu5vj
Q6geNPHZWCvfXE9O8G0g3kFViGIBK5ldpKoJD9xokBRFCmmxVorqDsk5+EnE0jvmoqcfe40StDh0
AOUC19gF0qCcdC7g0u4NKd6oVvHx9sdcXPZUvaD6ovHDpj8/O8WlKoh+VTLMpHn3Ccqdxb0ubm+b
uC6STKv+a2KWOwNFY8a9wETa/XL7jaIz0vyjWBOGXXKRcyuzvUXIrTCFBCuKBcoYGRejWnlnr23V
dC7OtspnENgUqSY5Fqllku1kX7Ubd6Uau7hZvHkBCylkevPWSyV1ja8YwKoib9e03/zwmDJWuNog
WzBDzWoaQKBsCVZIuVxLpfcd3RwOVC9G+64/DAhDS3K6SeOV9SxsGp0Gqi7A9yGtmcOzEznkopoU
w3uIP2OgR93wqq2xzy2tZpoJkiHuV3C2WWacZ3piJa6ZOeSQ+0j0X6vW2tRVYweiv5JELK2HWVZS
rz8nZr5xkQrYvBilzMnbV9SnOvctKVbOy4Ink6L8NTH9+ZmfeYmZMmcp5o7oy04n3DXdGs5icRE8
mWWJQ4/s9OysmApszaPP19eyVtgn7Sie2pBJMltoDGsFPr9wv8Lh+9fW7NQUbu2WQSkDOfa+IhOq
gOKM5S9deA+1/+04s5TfXZiauUEQ5AVQUjauHagVV7bn89ZWEicOP8DboFClksNXV1kjkltcIbJ0
qDmSD10BBqDYzQ3IfDJHygenrI5FASF+8L0rTl2+pgS0vMaJUo2ZB5n+3ezgdrCPJwqzyk5eHVT1
adLdbb+U3kH3UKUgd71DteT2ti4dLmiQNLobQIrxlkt3LCNLAEyYkISF/ourQCk/ZHs56Z1OFr/d
NrW0k6CPSPVgJp4qY5em1ACOR13hIdDX21yqHSs7aYO2jUJ0Jd//aGeY6K+padVnhwzqkrELO1Yl
yskJxNNXwD8Piso09+0lLX4wnoFTlY9xGKpwl4Z4mbtVACeYIzKfUsnAt8Jtkmwqt+b0MRJvBy2s
GN7bbbMLOdoEvftfq7PlDbLvd2JHFX8UEtv1SyQgtpB+ltV9IuqOtlYCWfIRFMbZUJ5V08DZ5SJJ
dyK1SUg661i0Fetj77Eu99hEa8COhcg1zfhONEO8Sa/k39uiretQqLnlh93gHyzztcw/3d66hbVc
mJhtnasmgiZwZcEDqjpwmtoZQ23W4FTDSh695Bp8oakSAfifdvysVuVFdVkGPSln6uayXYu/Bv1b
xlR2O7qB3ajKo+V/FlA2gL7Hub3GhYPG5gGrZgiRcdp5IsqYDULqQcVBE54r93WoHst0L36P1rLL
BTe8sDML/qZXSEri4xche6j0n6Xsi2raZnEUq/2Qf/lvi5o5oSb1YThEauBYtVbYdWe8Wamh/aB3
LzkqR3CT+mK34iwrC7ySJowinaptzqtBEvadHt5XSX0o5HZXix18/5q4BV2yhrde9FCGSBTlT0tm
HiaDqUso6XioZ0W/obx5KZt4Y0n5iQHxFUdZMzU7DCKS2IEQTM8Dw7vzdW+XV8l97Wm7tF4zJS3u
pTFdoPyPKazZcVD0JIrDaS8RGPqRlVJpN6b1wfDrTR0+Z5awC0X/sTe/jbrA1Nkns8r2BcSlrd49
ltZrLStOXIa2CF3gbb9aijmg1dDMmMbCrgibx1BKksac0grvh9bf18ITk+63TSwtnXFj4toEWrui
TzbMTu5qnfMYeeFPcEs7ox4OvV5uQMs9uJ75KWyT7W2TC6uiZYLYOXMCE/Rj+vOzCzDyKd+Ek6Rx
ZbQHTYDbtCt2bv/7tpWFGEeewoyQNL1mgDnO8pUmR1Cwm0Yfms7OKh6X00wtzI5M2NsBHw9+4rWm
/HX+jMk/CtsAJQiuM59NB9XQ2mJgM/2HQfotrU3WTP/9ZS8Ido6pvIbOH0Pp8xu9NrssgsAbiLRo
bBplPCS+sjG1yjYM/92ud2lqthTogINeHiZT5rEufkbcEvJK1Lz2A0yQlwCApvJKZnnpB95gJVEX
KlxC6rhxA/HooRnqDmvzrX/wrPNd41DDcgh5t85hurTTqYUVpaZOdO6auLeNTBF/6D3kunah1t5W
1yvtHxNOZnJYIXrIGuTlOf9ju43boTm2VcnZDpiXjmzBa6rOrnT4dtwsV5/8RBa2gZDomS3UafSt
K6JfDAN/0vU02rpadRf5rXUfQiICFjSTAmmjuG39olqadHQbVd6Iomc8R5qb7Ds/iTeIxHSJPQh6
59n0yYaT12jhVipMBWGHKL4PPQTD9Lpvf0sQhD1JjDc++j4FKZhyFEdSW+mkaL53CEtCUpYm7iOd
7G4SPjRPwpDdTzNPTu923atehg+toecricWSg4Ispl5Px4a5nFmBjgKXasVVH8HuJ30YBWTi3ORZ
Ls2j9n5tG4hAKKXzQf+chDlhoh74qRj25Jl6+oEuxGA91GuCz0vH+czEnE9MgGoX0RAiiFRtjOBL
LL/eDlGLfz/YLXDJhN6ropykeponqlw7RvAI9Wxcr02NLJ2waWZ6arxqDHjPPF8sTVCePcj/slZ3
iveT9tfWzNeqbIvLOLMy/flZPO+MocqNsgG23hi/TNff+nL04/ZOLQZzg6fZpJPEDNQ8zR+SAvKb
fsp2+vqz2lgvTDDYueQ/e8iwD7p2x0kYcsEJE/142/R1woqf/bU8r9KrbVdnSWKFjpv+DpWnuIT0
GFSfdd+0n/+bpVkWIo5aQVe6B/wWUhspEW667xrrh2owkkJLstxRpO5XimTX1/9066u85lWkuq8w
uXUS1aY1cIoappZTu6y2kf4kM6Msjy+Sv7LAKaDPAzF+zgyywoT7FRoqlF1Lq3RyckhORvdtTKuN
3/cOjBd99jZ4H0TJub2ji/5/ZnDmmTASDBnURMSI0XyNjSGAt2vcIYb17if9tIt/Fza7LF0Dbjea
35NCm2IbcAQVii1Em/+2mOlTnh0zN+y1pve5kUP1sxY8w9AXr6HT1/ZrdiO7ie9XlGUnQuWSOaSN
xmOaa/L2OhYP1N/N0ifqw7N1eFWUlZFAVC3i4VOQoIzUq7uod+08z76lZrq9bW7R6dBZoK6CvCr0
IJfmtFhIlTGeOnl6a/vtLx8aaiN966SfcuPzb3el8M9ti4tn6szi7BIM5RoUxkB7spPh9vZ/Vxny
XduoeYyG14Q05La1xe2EfAQIA6Pk9N0u16eqdCkDHQyIYQbJZpyGEAMf8vK8kF6jwgheuqHIX27b
XLrmJ2qw/2tzLliSVOog1wOVpSiW7sZwuC/V/JgG+neIMesVd/kTYK+ixpmx2Qf09DFGg5d+eVJq
EpLdwWMejl9RAhEdMxqMn4k8pF91L/SdDOFHaMqY8FFEqLNEr9SZCGuPWi5JO3ioA7sWpOJZSODy
swLF2CW61j+gVfRPHHjjvZDEwPr8WOZmMQJP2ySx2NrQ+0UfdE9P70jdsjdxKD0nNr1yE9Va2G3S
xizvQr75Po7MxG6R1LG7RgxfVd9LN1rgdrbQKtlGySx/M6pi/8jz82ta1OpBt8IADrzxVVVq8a2X
E2+n6W11ZwnVsxC35s/bH23xcJ/t48wtvVFsPW06CFHn7hLNPY3glNFz3v03M7OcA7LGsdALwpSW
HYf8e1h8qKt2zSfw6VsuMS31LISYXTBow9Q5T5XfgbRr889Ke7i9jMWk5my3ZiE9rPsybi2mUTv5
JEGKXLRr9dm17zEd7LNFCMaYl8I0CN0LD1KxryiXWvTCbi9jORb9Pamz6GCYdVb205U75KVp51Ck
03tjxA4oyogCSx7Fh05fo2G6vTLG4C5X1mvg4JqBvRuUj61+CpgpTMYVb17OCP/3A8Fpd2lkNPwS
GXD8DAyFbfnafqw/9kV4DIxnKhnx+Joa5lOTZCt+cXtD4em/NFsYWdyICmvTfZVm+qsIbkdEkt0S
kG7MNggC3P6At/0Qup5Lez4j+T7FNurb5j4Xf2jqymDH8vX4/xyEYfnLv5/0WVfyYvJCOdr73sYX
n7vxIOTB1hLsXFbtQTZWTu8CVJN0iRYBRS1Jg5p35vm9qHWDWkzJPJHIaA6wJvT9Fxr1+6bZtx00
OV8KaZOuCSv8f1zmr93p256duLoPaG+n2K01/U3Ri3tV8e/ywTvlmnYsQpFnUma3qrHt3bVyyuJn
ZOYAcD5AqauudzdkNCmmJcvR71T93q8Rqq/9/fPPKBt5jXTJn0rhoLxE8oobLh7ps98/i7h52rs0
UzltpvK1d3dW+Kpb+9uevphUQJk61ex4DM8xckblx3nvUomMlTex/YaUrF48p/3K9bR4fs+szM4v
Tyi3SqaHJFAew7X94Lsw3LtDtusLRyqGzX9b0+z0DkggavEEYpSE5IMmj6cmkaFPhSvCDLe3TS3m
gWcLm3lAV8aaNUyBqeu+i8LWsvLN0H0poydVffeIJcf3zNLMF4xiLMI8xxeK4FgKD2G+jeIVE8vu
/NcXZrdvk/tq2lbwagT+oeW+8oQ1EOtS3ENsg3YFo9oGKOrLWKDnlln6IymsYn0qjCPFN8GzbCPe
KpTOBuuL9v5aPlSBfw3O2V2rWnO7weTZ0xonP/scvQ2VtxZYJ3ea50XnNmZ3YqfJQiKZuFs8lPZY
vlaFU4V7f9ip2kb23iCUy5N/+P/sGxW8fxEhzm3PDpbmGmFUtWzoJF2jpbYqjZsmWAFCLV4dJmB0
ppgR+qDne/nZOskcxayBZ7gDyKioni0Ez27+eRy/DcOrq+55aOnhY7MWvhevjnO7M4eMfasiS0ew
oorMUxCg5hB5xdat/O9FUP4aLfmzD9dtnOZPSfkvkBe4ztmiZ/cluptWr5achrDUbBktEKv51Daf
G/2km0fktgfI1ixrzZumrbxypjOrs9uySotBMzMi5dD1/P0lD0tPjY7uaK2kIMsf9U9Pg7F/Bq5m
ocsP/DqhMs0TFsC6PCR7Ae0GQfwdl+Oh5nEGXZ1m+I+kKvexJ73cjptLFwIQX0TNQL5J1KcvPSoS
LZMrnzMz9NmWbDUMNo31jwbFRx4+gJtdOaNLtxzTgBMBhwVL6ZzDOwhHb6xb5tmMRrfDLt9qSO+4
sfjiGebp9sqWboRzU7MPKLitYZSCAU+auPG0p7a3qS2iHhG8HwCJf2qkczIiEtcyK15f56WST+UA
uhcqGubSmoDIsoucmZidP8EPGn+SdXQKtKeNaYQIksGa3qhdDPI/pRdsvbQ6CLFR2JFcbcOuXJXK
mQLY1XmgiDTJ58JAOO8nVkkch3IBoaH3P6R9WY+dOtP1L0LCDAZugT30nJ6T3KBOJwEzgzHTr38X
0Xee0N582zp9bo6OFKlr25TL5apVa013JgVDL2DI6SUg7uO89wBgTKe3tA+9dleqro6t23BBy/1j
WTofA4bnuNsgS9ZzK7Tyat/ZKgzynzMmrQ5zgQ7Guwnoj05qs8MQR5Y2AZXUs/nedjV/gICNq5GQ
xOVzT7owyzqw6YKBltGQ5E3v64LuqgYa4M2oiPIbZwRDlxYQgh6g5CfJMgbagFFaXsa1da1jtoQ2
Oy2DDIRqYmvjgCzNYYCuCQTQQDr18egjOYhSKIgBzYAZGTe9dt2dlr4O3W09fTt/FDeCDCxBKgCE
DhTwKDkPNKs05jMsZb31o+uzq4ixQLjRI0LEBV6yfhU74XmTW5u4Nik5DalTnuYxOJdTUFTQ71AB
8ydcmfDX83Y2rokPS5M2scjJkDnL0np+CXZzv+qOiaaI0Sob0unno5U4hU5SDFo+dS66sQ56sSop
uW0jSGGA/gM5vgwCqRq3ABE3+FGMfH4Xtbdr3fgiFq+f2a6/VpYos3qDGr2Vm0MB8qUufWg0XHcz
hhTJ43kjxlJhkU8zxAPBiYjO+gIZ+GglKi1OwS4JLbQ5YaDXGGKwqVUYSpwG03xjzaD9So16aEFC
m32bh177kfPoqp/Q3c71+SFrJi3A3GYaOFnLIEreC5qDpNQrbxOrSx56N+VXA3UzRdq/dSAp+lAL
RQ0mReXLUYsmnY5xBYqaQfPd+nbQ9lR7iOODXv17MpCF9vivKelybJxygKQ3pjXt2LnEbDnUy3lo
E1X5ZnNFAB6gMG+g/SB3H0wwGGUkAQjdGens2wz/R8lk+3a0jJCDVpSqWqVboWaBOvxjUXIwCwQd
sWehhzPPoBaOHb+AkpinN7uY/EjiJMh1/XDe27YODnB76JGCQNw+6UDo0TDr8LcS78FJBJ7FXb/Q
WjQTe+ffdysBB0ancqHhxPDAsturwxONHmZ9BhCrTAY1/QRj5DHP77qiEr7ugAS8dP0u+n1+dVtx
FFnNgkCG9ucJ5qasnGHheskCExSjjXnZ9T/L4S2Pn/6bGSnELeM2ojQwLK8R5L72Wz4NqGhGoTar
xF83ZoGgu7OMRAAehWEg+ZTZI6ZVGgeDBKDawqgZaHA4Wsuzb9U3JSgl010D7Z9879Hn2MUtpQJL
brnLkiQuBMvAQ8mcraYzt0PWI9MYeuD5blwN/CmKu2/r1AHfCr54qIwBKiWFP0z9c9vNwKQQce3X
SLuAl+MlGH9Q8zZfo/nl/KfbtGZg/BrX26KTJXll1fGqMXSkv2X0vXP9xHuOCKarirDQFP6/tXUo
igDzApTZkqd99P+BaZkTebCUdse8+120IREqzMiWv4MgBQS+mGkB+bFUQ2jJgJyorSHyDLEbzN1W
KIzldG8UF+d3bck/5CsKMwuApwC67QCg/nEtqIxhiDmHGzjznrHbwfv2n/6+XG+Ju5xh2BrryKpD
ZEFGFVOC5y1sfg0MC2DCBOTKJ5yhZSo0UKyA2KA16A5oKN910CeKFFY292llRbqoIvTTID+wJObZ
s278bIzn86vY/N6LQiu4R5YvIfmUF5e9QyZUNtB7BI+goXU3yVB116wr8AjQWxXgVGVvWe86hndx
NDQjwVSChifpNR5sjRkIVZtm89vAfxe2u4U6RvIuCuluTl3sWheJ/SjyvYMrvitUyhBbdaGFleYf
O3/+fbUaK5pGr4IUFkaRvZeyz+48s943UKhyquSySi3fBVfH0EMJIEoO5z/cZthZmZYOaorbgacN
iEHShh0KUE0KqMX51fCV4DWcVaq+7qYfOkhh8CxCsUS+NUqotvXEwgu8ctvcd9n7MHmqlujmkv5I
6wKoiSGj5auud5PwFLLhYHW1U42GdexRwE/Ke+5VEMXRkoupLL+e38StVWFCcJl6wyg2pjg/WpwL
W7PqpT8ag3ssTAvYLgauKvqorEjrcozEKIQOqt9KTN86NsX+YKjcYetcrVey/Ptq7zI2gHFO1yoQ
S2L2y+rj7ovd8SaMICAYGGUpFJinrTxzbU+69drW5XOWoig5C+cOdDO+7cx3w9DgiZujKkuo75lc
8Q5U2ZRiIamA9zRzsDS7ef5Ut+2Lt9R76+gQ6WDBtsGJWsTe7ryHLJFCvqfW65QiSeJpS30QJ1zL
yi/M8Vkadi05Dv1VDDnPYgci4PMGNxeJuxeNMNQKcLt8/JDE04bO4ACTNXN9ycV1bv4EhnNHf035
eMzc+/PWtgIleEj/sSZfk5XZeHSMSqRGJXuehsyfLKPz9UqlA65YlUxlaZpjQb0El6XXNnvHqr6D
vvmGdS9lNtz2EwtpShUfTrUy6SE0cxq5/cIGhec+dK6KL22X7fVEJXmiMiPdn9U0Rl6xKJDFWeSb
6R50Sn5m/zefcKQwBYnVIuH6AtPUY3bkMyVBW2HaHD2/8dbQIQc7kuS2zoEbP+8emxfc2j+W5a/D
itNjPhf4qwAS1retdk8YeDlbDH9mXrK35vybnrhfs/EuR8pw3rRqY6WAFmOkA6ry8Eyjr17oMOm5
7yTcCmvTYJ+oO6wXKcWyOU0pWXBfgQYNwewn83K/ivYNyHlN1VWwGaZX5205J6v9FIPXsMbF04Tl
BUBsr0VK7q1KLzHVXezPb+C2KbyVQa+wjGNKq8r0qHQGt0kD5tCj0X2LmYFBpqAYVUPdG4ZAQLUo
C4L1AyhzyVADnOMIS2C+qsh7x92bOBp9K59S3+LKQvW2sUWSD82i00ndzq01DTrLuHegIpd40ZF4
BfExRAUB3sk0rgECFL5bFU+VQI99rsBP1U/eCIUG60XEeX5sS5H7XZLeZYXNFMdl46LHTvz9ccuP
X31d0sxzXEVIbj1wj+Xmdzu+OP9NNw4FRowWPRfMugILL0UbPRsmW1s6vGM8RodSs6fAoOgKaolq
RnT5aNK998GSFHLIWCZiXCyB+8uPzUcnTcOijsNUzL7HZ8UrR2VNCjM1M2KecCSzong0mgfOrvjo
+VV/O3FFt3HzE612UPpEtTWiMBgt7yntbTJ+0uHl/BfauOgMFC9BhYR+DU6EvJIhzaDhiFBdRd5N
iSZfm/LA6vluyLU7wGOD3DAVt8NWkAYH3CLUgclMjCdLTwE7tXsaJ2jVpmYRXZSIWntLxF8LPblo
CSn9rGdGwDr3pe/M6xqCDPvza976emv70lVroszZURu5IB7LgdmDwBL0Htotm3bOsDtvauvzLeOQ
CyUcHt5y9agbmFexDuATnfVhbrUXrp4rtnPrjK1NSF9womWus6TNMPHhXpLcxgU0PE3Ov2angGzR
aiGSHzYuKVooj6Nq1A4gE31x+KXh3qTlLlaJuWxtGWwR1ERRxDzRjhmMCgLnCarqYIb1HqYE+gDZ
FMcP5z/M1q6trUgXW2mYZc7KAQoqJj2aqCrmdnvRD7UiUKjMyNmxaDLHWfhgK6H98ub+gkKNAPig
9N9nHxhfAw0xaiI6hF8lJ6ijKs7bbICdhPqjzm4qCzx3sf56fte2osXajOQFUdQAO7II7VBoauZF
GrTxS207O+Ecpm4X64pVLbsjB3VwZJro8oILEGXtj/dTUvIY5GnYvV74dj/4KSrAtP3pTlCXqief
1sfCVfj5lvc5LnrLOK8LAkqKTc7c684fiS4u3kT0HYOR53dwa0nrvy/FnqizLIgmYk68ZVC0eS3s
bx2x/KL4DkY/aPdlpeIG/tOykfcQy0B9GU0qRCHJA0UuphSlEIbi6F6AEbzibVC4X0vnpqYQ0M1e
MGQapvF172hXSd6HRYmeCAhaDwgp+xrausK+7aJfTXY5qWR9F28589NOqlH6xOIC8TGICkx9ihbI
L0CSUogtGOCkAdeiIt3ZOoyrrfiD2lilO9E4di1dUKHg470awTYwcu8uiXPFmd9e1qJL5uJiBeb7
o9eWuZFBTnxewKeXg/Wl0y+AFTJGRQDbclT0Zf9nRTqKbkbBQaSh/2sb0RdT9JCv8/49IgcKU39N
SMdv1utOA18yHsElmBG9FEM646GFjhtGQQFir7r9+bOx+X0ApUAzcGlfyZPPjVXoXqcDc9h5yZuG
yerSyV5j5cjH1vUP8BR6Ovg44DqXTkRk2jFK3ziCcXr0CAmiGXjuH64F/eBBcfo2XeGvKXkaUzgJ
CFoWAgp7mkHFMB8jCK9l/c+xUbFXb7oDQjN6ZRCnwH8/Ot2Ut9ygGpyOQ/G1NHu/Vk2mbX4dlDlh
ADQsJ6SwVmF5Va1jLQXASqZ50U53nmq/NlexsiE5NYa/6w5UjNgvcVnzHx1TdKQ2P/3q70u7lE5F
StMKkzhzZKKPeFEM96Zd+wnddyphEtVSpARDZGTU9WXgY6h/2l6FscHPvN7gxeidA8pmnyjkEIhl
JVYDC2aCTgjB1EqlQDYtJ+EkQK8sLGtcBUw+RODXTvE+tMs71JuL4ofTvWEusWbvlbUzieLrbG7Z
ypwUOImdZYT0OP/WFIcRuTLQajkfYVQLkvyrR8+hNyNY4NoXF3O88W6ALgiARqWAGPeBmopKzdaK
UKdf2NbxOj2ZA6dmZjhVjyEBXaSXGFzx+1QovtHma2plQ44x3Bj/34DqYOlBZuzd9MjjwGqJP5jX
VR6m5WFQ2NwKa5BVAU0+8s2Fo/OjX0yM01lU2MYm24nqSwxyFMi/OcrBua10c21HSpacEhqt5QwP
p931qO+Rz/vWeJU5uwJqBmmvCNYb1v4sBkVsoLUx8/1xVWOOGoVmY1V2/o16j7S59dL70Y0gPPea
/Xv1BOwcAaIAMqnQS5K78H0z2IIt0dQavhfeL1OE5z19I1p/+PtS+JkIm1KgP/Gur6D11B7Ai+Nr
uWo4euM8fbCy/PsqQLiFKJAb6LBSXEHZjWRQMS98Ywx5fLAWqDf/+l+WhT7wR4MliysDz128CECI
3y2jFt2urN7+mxHJvbNGi4aKoSZiC1TjrMMct37ziWH/1dbZ8mTexHW3KxYqA6v/FrdHKGqm0LA9
v5CN6+6DDcmjY44aqMdRFKvKkBjPhP9OceGlF1SzFJbOOwLESD5+F2QfdaXPeD7nyXM8PGTuDhE2
Ek8M0rydHbbmJyI5loa6ig2SO+So0l2RD+4QVwI4gHR8rcWO0O9JXIVs+N1pO6s9sIQoVrh9oP4a
lK6OWJubpmVITZJRI9du1Q1BzSZ6SFKMzZ//bBvh9cPapCwl7zyv6Dtspm7cm7jXG7Yz2QX4RBR2
NgPeag+lGDHrIKemNuxwTGQ0YAXyxB4DoqEZXzLnaHiKkLRxGX5YlhQsnCRpI9Ij7/acH17+26z2
/2nb5N5gM0Ni2GuXrlMGPqLa1zCxBCC2UBWoFNsm9wYNrfE8vpRMwWID/NlPDYCGpJj3ZI7CAkRF
RWcpmtcK33OMj6dL1E1SCoabaWxucvFlnG/Y9H5+87ZgduuvI5fqiTe1Y6/DGXpMREz9rsFcQmns
IsJ8IAkJXhSdhcJ6YNWvWfGNW4rMTLVEKYAwE6wQyeKLbjoDVBi4ogp1W1Hc2Y6H/zvDjhw0MlaP
PMGX6+0fCyU7d4JGu2CiCY1Z4Yyq9UjhgswxJfmSuiR2kNFrZl5n3a/zn2zzPKEoiwkkCMWewOvM
PCFRa4x5QJzsmnvtnSGci/MmNjdsZUL6KlbCs5pmqPrqA7vSuzi/aHWoYVrx+N0TFJ4+qdj2NmPf
yqL0icBFks2gp0BvoHdCx42DcgxmvDXizyQSKzvS97Gr3NSMAUdKVLGfpMepvhMqkZ9NHzAsDFBY
FsARci2RNhFujBE2iPNs1N91C2xFihLN9nb9NSFFhqIeMvAAoz2Ut/d9ikmbyxbvszxSQZ02Y95q
KVIm4bHMjqvlaRYP31PvyW2nY5TZQA9YJRTOHDAzZKrn7bbv/V2a5Hvm6DEqlnBu2vk+ia8EBv6t
ImBF5TdC8fJULU/yBj3PTL3XYEvP30fyBkmmnl9PP8E26XOmouZVGZOudxe60cyp0f6a9V8GWAu6
S0dEkDbYMQZgs+KOVznI8mNWGXplAW2uxbh0x7HFjRjUOhAmbRibn8mZ0S+zF7IszCdKi6qcNprN
Esg0mke+nbwORujW4Sei0cqGtJYFVpI6BWLDJN60/nfcPu0SjHkcz1vZPLUrK1KaYkZFBBIuMKgl
uCEaFMEdPT1ozFIsZnFfqbaCks3/NkwmxI21OultBxtm1wleTVWonBfbqgx8MCG9Y6ooAasZBxaM
T/RiFq+YvwkGPgYU9JtGCWGx8V2P80cnMhVr23S61dqkqARivZlroMwIkki/YcVwwKhZ7YM4/GLU
VCMrmy+PlS05MpHcLEQOW9V8Z6FPZDb3Vjpi9u9g0m/dIvwFJpn/5CHW8mlXZyqaeA69bBzgIjYw
7sdc1EMHthNDoQhLCleUOwl1Nc41pikhBgBXZKa4ImYMDD1XeLzKFaXol6fAmYBcE1tofx2nH4Ie
zu/Xci7PuboUG4Bs02KaLX6Y/57z60z7ZcXPZjEHYJ/2okrhfCpr0vm1GrQ+86XmNg6Pc+Z3/LKp
rjrrruemH6vgdArvOym+aQn8IENIIh0BbiEFveehq0IOkh8LCG7nJVM9DlWn2pZOddv0Y2th5AFU
T3oQxY+k2sV17pP0OIqwoEewWoIX+fwXVDiiLR1ou7MdvY7gIWYXYw4MHaE6f8g15/68GUXckGeW
qTVFXbeYifSnUsNr/hHYYCdVuOP/ZwdtSFBjrN3AbNHH88uaKRuGAskMANS3qWgCy+5uYvB029DV
cyP6Y0robtK5r08qsMa2c/41LR21qOn1HHIKuPvTsXiooG9ZGZwAFMzty457xS3RteyQCaEyvLm1
kGZH58Zd9A6kU5GhPO0w102DeeqCGSLPuYiPhlkfWGx+JmrZ3vIqAWc+eqkft5ezEgjyhfZ59PZN
8WBpV6OuMLEZsVYmJH/MXbAygoYZXfS8fZlLjLYXKqrRzQ1bmZDuFd1sSjIQrCKrGOIG3sIFwNQ+
yqqfuU1WhqTbBLqIVk4NlDRRO/B5F47tO7MVLr+5X9CphpQu2MVPpiFat61IPPIsIMOrDVFs23w8
f3K3ywcrC4vjr+5ENjhghljIh7XuF7HGUGvHsGx+9flTlrR7PTXDZCa7yovw1IYiVM73ah/fjFKr
3yD5+NIsaCABgee92e/Qd9mVxQRQnkole7muTq6zv2b+TDOvltoYbCSWjijVsX5fuC7oR9kdIGvh
WP7Sc6H4dFtcEkhv/vft/gA8VuZcA8p7GsXbpCsjDF8P3E/d+aDZ36lww84pdiB4Cx1vSoO06iEf
7Kp+wOa2OhikWbiHMAIpnQQyuTqQBjhsJLKCkmMkt/Up4Nv9bnCee0RMdlWwZ4aBbP7Qaz42YuoU
BbDNLV/9BOmMmE099gAAIUPBpDVtfLfVgwZoEfCdcFVlWbVc6XbgE2YZ2xhQqibKjqTFVmvRLRhD
judPzLYZYNxw/yysDnKUpN3cWRyfdW6SHehi9A6qRKrYsnnuge38x4gUJ11wU+RlBSOGOV2Olvni
mvPu/Dq24iTYL8CeDjYVyPZJhy4FggIQZzSa7KR+9CrzoQOasoVbgB/6E5ESbNoQYnAQxgBn+hhj
RmhLawIzNQGm1IaDN2EEvsK8emixQcUJubUqCEdRE/25pXizOOTq0NlaSc2phKlyeGWaP7LdhBGh
Ofp1fvM2nADQNtRdATXDDSxPkMVtUWCOGk9ywkQIVCVDVytSPWg31gIjGEQHBswGSYl0fpuEVakO
pv5g5BdW/m2uAtHuaaMIExuuBmVnSHs5gLliNE2y0s9likcf5oAiO0z1g+4+nd+qrVWs/74UApB9
UvA9J7gm8ygHRp49jml/DUR5emHohQq4vmkNdQxIflAI88gd7lbTLBQ0Iqh26jeVc+0VPxl7sEC5
dn5RG3GNAhTs2aBWIvoJFElMetkznhaBNn/RomCqbofoeyR8LXr5hCEXbAeozEDPV2YrNGZeiJFh
5qHTUeuML8oc7L1dqC00wfvzpja3bmVKijmDxximyYEaM7Xvng1nEHXYlkOgQYLmvKWtRB5zkHBu
gvlvAIalgJBVRkv0ETD8Bg2sUccYw4MwHqF14fczRAH3/eQzS+HnW5nOB6PL+lehIa8YJt0ghIy3
0OCCoaR7xezBtLe9oYc07qQdao0+Au1T+EXjXuqzyR7dokdMrKiz430Wh4pdWG4KKR8BgwZAstCF
XjgtpJtkpAxNtVkUgfW7y79yEKAmxfM0PSX1a+fuUqP0e/2QOp/x3bVZ6TsD7RK59gCcdqRPoYHm
JLQ7Di4nhwVhmVrpJ0Ll2pwUX5opHzytw1Bqv0xzDbpf1DxEDVq1m1tHcm1HijMsLy2Hka4AcOKg
tQC97qLpptSCdjzEkDwB3VurX1K8S+v6PXJ3uXk/f4/YBcl/nP+sW1fD+ndIvp0K6LTiZoAoYzaB
96KmP6Mpt0CF3KugKNsrhhgoZC7dU93CrCK0TBlm5jw38jEHnh2HeGd4N8b88/ySFIbkBm3Zai30
kOGoFfk+d5gxx+Dv+DqSu6hXWNooy1Akza7uIBM/nTvSJmF3s03RLeA/JnAto0FSJNhFlGUEps8t
EjSfCkZIGQyQH5Bl3kk6hq2gQ4suUAGh9Mm3yuvU/ooo1PdXebcfIAbJb9pIkUNuVBNw6BduPnCt
IYGQcq/GdcRoGNhQzbsDWwIUEwNvCpl1JKCWNFW1rk2PBIclUOQgDjmR90J1i+vMBeLYsbifdP6C
LJomFcx0c02WZXiQ5cGNKANZC8cuulnDYDsIfH3bOKKuFptowyCm4/ndiqfzPrnpKStzy89ZRXPP
bjEyCiROkBq/NZASoAszh3GvA1fi+mMR1ipg1tZ7jkLcZlFIAw/HycSVAc0Xq8pwf2iF86Os6c52
8kNvdz5vhh91CQQ+KodWNh8BVt27RfnvsXtgAwSRDl30U06Y8/os401RIuWYJovcxLPjYXBoAbMY
owslvk7rVJIIWwnB2qIUUQkgvdDNyBFfqhgyym9G+c0ZQlo/nv+Sy585uQYpDvtyB4IraIk+qy9p
edOopcvIdp9cd8NbPyharZuesvr7kqfUHAztoPvCxlVuvjdm8zEXKf1qA959owsjukjS0QgKwZsL
SGdl386vjm4uz4EkGJTa8NXkDM7ss9lql/ugx7k7pHNOr0ZeYfJXJ/HlFKXTu2Hx7NC1ogvq0qBB
WYPyVXRNd9TQBPT5wO4Z8+5SETU+y1wAs0qH+jEnX6uyNQLijU5Qm81Llw3WZWfOjQ/mr+xxNBMW
gv8hfo49bobAfU5oIgrn2uo7LaQaW3pKQ3EoS9R4SBY90XmanwVNox0ZGDAWad0FIum7K1HO/III
I4NMoQCkzhNaG05mjhGYeAKwZCirK69FmG47SJ8XObV3DPNzaClqGjTjUge6xFbkNceatPZTu5QC
GN7nIcbEsjfN6K3A7fRHE/Tzoaj5tCdZ/FUfkuaAfpQKbr95leHCxOMdL98TYl+v1AtD0KIIbK+7
ivJ3VAsvbbc/Qvk8LFA9Vnz8Dde2MAQFoCg4Jk/wth4YP/JpObOp+cttLx39ppmPVJUHbMV3cKUQ
D/pK1Dkh2qqGgjCvgINT/uDGGO87eKrsaiu4W9A3xxSBtziynDOOlq2hhVAEWc38tH0U3oXlBYl1
iIdb6xNFI4jFLiUJvEbAlC4l6qwkI6MeWDbwcvxCOfzG+d6X+dMsvmFA4nj+E1mbS1uolZZRK/eE
j5FbbSzSYQLzQLcQANPrRgDPWXp5GriO94s8AVQA0WRTG0cQPIEbmGndvnAmb2+z3N5roKkJwePa
+kZk6ne0FxpqfZqOZwyoMIu4by+asrwr0ibdWymAAz1aq1Bgmye/b0FAg6y/nFl9IJph7tqYJjvd
6magaFozABv0C4ce9rWVtNiJbnRDEAo2gZgcfa91nGL+rH4b9NIBG3bS/AB4eN4PYzyDiGxK/HHC
wMf53SLLh5aDNbwA7DgoGID3U8puS9TDkApmBWgonHTf15Wfeul1ilcLIa9Vn960uQganb22c7QH
xP3CNr6e/wlb3o52CEFPxEQjSK6K1AXPu3ZmcEW7mQDMyZMQwWLyc3dQhO4tz1hbku4/iBuCMHkW
C/HWdV0em3I30hrkimEzXLn892eWZcLhIa+E4oV0wogR1Q5fknmjaUOtuTfNQ0w+AWxCOemvEekt
ZhQmT6cZRubqqbPdXdWDVD9+O7+SrRC7NiJtG+PMqp3GghErLnfQEn1qaJHvOHg9huEZtebz5rb9
4e+aJI+sBxozW0d2W/JcXAsRGTsnJQaInMZYkalsm8L8hANSCEzCL5nGKlMxsax+KHtMTFhHz/xe
Fr77GVEbjNB5mAxyzWUQUcqGKm/UjJHCxtSXiU+sS24611WrguRs5XYYQbRBSY50/WRkD/yWTkLr
Afdg/WQNAXMh2Hhj5Pfnv81W7oOpMzyHXQr1URmbas9Ay0TdDBaSfvYjQqByrwrfG/FobUH6+rQd
oNfYgjZzwEAQibvjoKobba4BU1rYK0zQnbzVvLjRUrFYcNlLUt1SJaxs61OgOfOPgT/FspVXAahZ
VVaL2ezeCJPqsrR2sfaegeL4E99iZUZ65oKRmYPXASXrhD1boDQtlK67uRAUXf9QUoDmT4ouFR+M
iBZwXRrVfouq4RhrN0alhYLkz+cXs2nKAzMryAQ9VGKlUyIml2X5hAd0qd82eDBnFnhQ6mtLqd+x
+fVXhpY7YvVxKsb7HAQcWTC3+Y7yb62mep1vhUvUAf63FCmoGFWeQhjJQ/khu9S6yNeX63T0+/qd
f+aOWZmSnyIR73ovnSC4ZPVvXjHdO6W718zq6d9/G5SjUNZdRgKRw33cMnsuUTWfjTyAioa3IzNm
cfRGkGNjgUGhGRoVxPVPtVjKSYCLQAkHBXLETDksj6RjDeoSeZCLpNgvGgFHUGncen1s6D6aTQs5
cRqTHQ5xcus1vL4zNbM/GHpTTT6ivbnPwcx+N1U9wTB2aV1qaaRdti44sPC2t3vfqhxAgGOe/mxL
rj90zQxs85y/UpGzS7dkLXqnqXsJNYbmsk+8X240G35FB+uKEjAkC61wL0jaNEc9TsaXCoIzvpZO
0RDoeAiiz55zH2mV2GV6c5eMXbYbtL64wKKezCHjBycd6T14NcVd3jUp8/UYopzC1d5nPuAdCXWZ
Hau932mWm6nfZ0CkzMwrUeaJujuLl2mLVKnDC57k0zGJsx8CqUbio73xhIFh1y9tUQHPZZeqacON
6xLfZdG5t8F8iLHWj45AOesHkbAyQO21LG8SANBzcH+e97bleMgfH+wIEPrC17dOeJObnlpdOYEX
rSEHUjwN7qFyXi16EbOHGGTiGlXKpJwuC4RgcAt0lzDufsKCU0wT0ZPWroKM/9Csl6a5KKObqQQH
Otqnz8bku/MXZPUxewOmgGk3RaQA0ah+gJQqel7JvXQE4Xo7ikve6KVfR+KKGyrBlJMgizLski6i
ObHw5/5pqKxin9N5kBQ38Q6jcbRr2I2m62GRvk0qgtuTGLvYAdcw6r4QLsDD/KOfJBoE2oWLDqFT
De8Rnk6dCYL4825yEmX/2IB7ANbknlYne250kcVSsC6Y5L3z0OPhSWgn0wV3XN+hkyItOX0nLfYA
2FoYe0GeKr9SPDL1lpsjJgEuDJmQ3w0u3t5OjyA0pVULiDLDpFNzdMd3azaOJWLQ+fVu7im6dPiA
S+tQjoki1zo3I+AEqUFuWglybdXs4bwJsmXDQfNO11EWPa1uFBNnWefZeIk5V/oyiQbWchPjBUee
oHR1FeENbO8KhP+G/BirK1ofzv+ATfsQwEW7YNH5k5vwk94YUWqDCqgpGTCH5j6D2MF5EyfRBZ8R
LNUQC0Lx/JTTiKJdSDgnWSDM2xk6blP8TtLdMLx2VsimvaG6oU+enLCHNjwKkiDPWZRJPh4FSIDP
SQRS+4DkFaQnOkRu109zd9ePkEis0NqJFY6ycTDAmmPBT0wg/5BKfbQIprd6mDrMGQjhBLyPgnzE
gScuIODFvk30i/MbuhFTIO8HNAMua3imjDrRsmmIWA4QbNl4YV08Ob29a+a9USmKvhu+gbcTxtxB
qbQQCUvLSkQPAS9cAEHbetUViib2tU3L5/OL2ToBIEnHBQfldnKq1dN0lQ6tbLAaoaflu0aEgsil
nT7y8gCS+9ELNH4VFUFBdk3Zg8v4euKKwbhlGR9uv2WE1gA01PujwCEz0EORK+9B1AfQzmD7bioC
llWXkxMpzGx9NbwU8SwFHaB7gqogPE6rwgFbQJdMBsZaWxE6o/dqOGN+5czgIPzEvrrIHVzw9js4
d1JOHFfWmIIzPgsmG83Nu6r+JbRj5H2JkntqP4DcroJOM43u7PmyK3xafsJ5FrCt7QEQgzef5DwQ
lneLmZhATYsy0Olem/Xw/Ao3zrmL3t8CykMuAVL3j6eu5JhVcSKArUBzk4IDvS3QLDPrG6/wHi09
vqWD8zYJvVMsbOs7YvIaNqFDBGkLaV/7quRjkQF3QdGa7sjt2FnBKN4sWxVVtvxyZUjuGA+ibAbW
60AsNVHYJv1D7dhBT9knookHQm1g1TwEarl1azkcLAYLih9P6PzKFV50U4ElPwRZzEs/F6rTtrl9
K3PGx6/mmdnQ6QVyTTFZX9yI+L0jfvaghM5ZrsjxNkPLemmShzR6V6YT9FwDUhkVRhM80x+A5vzS
1o4b9vaYHxJR3YjCvkLXNw7NiaR+EiMUFbH9rDGju+irQqUzai4OIsUbaBEDbWBYiAeODK9z9Grq
igJI3agc7seURqGX9HfC5g7mNQqQfw2gSkxn0/PjyL2PRfUrtXjjj/lwBU1cFzqb7k2Z0SxMevd3
aZp31lTme1tvwYHbiyRApCUQC0JpojQjDL1N5rsok3egxW3MZhT3qI0VF7WN8RAiCDmitS2AJ9FL
pHGcXBMn7cBwV2hBNxt9gK2KLjTLuxlQxQ3OH+CN++XDRkh1AW/Q9bZaNL08mqLQAf3TqRoVLHqn
HWeEQLxtIHWzyPoAoPDR3yhhle7EoCa2Z8OD/GKl+xlYdTOw6YmyDVJo0Zht5Qs78SNrCB2qUi89
xUwtvwDgQzwDKGruchrpuVlt8AjTFU6ZzT9JMYz3aeOBdRNlHvTpmjK0ysIcfX3wqh9zZ6Q3E+XV
1QA150fqxGPYDVWhKCpu+aCBZ8ICvjUBbpZ2JdFL3a5mINaNfDc5V9Qc/MF7ACt804QVmEWUosRb
39oAodoi4GYhdVlSqNU7iFYoFGgE39ryrkWf35EqezrvTRuBxVtbkLyJJtGoVxRJmO7yI5nznd3Q
0ABWKdUnRWDZuHk+mJKugEafUCSLEDLb/G5B4Dn2HjWIwnttHVwFu/Pr2kguMd+OTcNTCDxs8kX6
f5x9SZOkONbtL5IZM2IL+DzFHBm5kWVEZiAxCSGQBL/+O96r7uqyV/Z6WVZp4e6g4d5zz4D0KQqx
O34Xr5+Wespb7yOaHqZ4G3rVP2zIv7lx/uOj7o/4316SyQzpV6v7QqAPT1L4pEf9gQT0///GQdRP
jPWHvgBhoX9ZCy7heFcThFS2GbMc+PbPtV2PZoluPWf/UAb97UJHuQWe0F2F/leWpORdEwULgLR6
vKTz1mIegNH5pFqkgOTecJv+0Xfmbx/iv33iXx6iF0jqaabhRgox0Fbx6XsB7JK7f+I//e26iAE3
o0FGR/5XZIhPSGfRHdZF5L9kEayK29zaUwtZnPkndPDvHuK/ckTwGNHF/bWjcisAMI0pIbhrEJfO
D4JjrtueZ9xc8kbJrao+/t9r/u9afyQ0gRZ8Py9Ru/5libCFhAtpA9R2a3bQxlzj6ncDEdI9gbV2
Xl4HdisDe7pzXzXaPMbH/f/yFfBbMaBGON9/1UVzHfaw4BpkUXtJwYJdrS7M+2H0VQ95lO5C+Q36
xRKeE7r+w5r9+1//r49FWRv9l3MaRtx9vAiYW9SRgcfwp81AAIub3MjvtCWHCM5qkOabnZOfIbUH
FvyTP9PfrS1cC3emFHjZ/zWF8IxMPVLdDwKtL0ppvhNQU5QujqY8W5coj2Ie/A/nN6ZcSPdEfio+
9C9X0jJbMq9z1Rdr+JvNn7a7Mf4r+ic57t/VhJiiwWcf6yoE2+O+ff/tjAt7AiEg0lPRlxz9eQ/W
kgdm67Af+RYVfGj+sOpXFpWk27XNSSf/w70LB1zMPVMQAJBe+Z+fLiUmn12CB5tGX113rdRr5xUD
vVJdpOx9muN/ONH//ufiDULOgYv+vyZvKyptUHWQVQcXw7V+5Hxj5L7Xt7g+B8FWyLAgchsl+7Q9
Gr8CPPIP2yiEfRx+01/rXeQuUbBDkKsIz/3//M3duAxGSIDnCZPdFXIMdu4iaQ+1cvG2aaLHQa7x
s9M+r3Mribfrsxk6L6QHoELtKgk+YNMi1TqW1UbUtjpYYrMSLqygQfnZaQ5GWW3rBinwtJFgnhj6
YDz96Cc63Mtk3adapWCCs+53D4JzGQQre0uG1tB8hY1WVVQpQtQ2ehopktADfpsQLfmbSgRaw6qa
bf0OUWENvDM3zeDrMoMQLFfVDOv2OBI5SV0aH13f3cXwCn77yzRbbM6oetCdvHc3ePZ+bf1N1gtR
9rT6pUFOuYXtgHnrgN4YFgFIplGI8W1DRAT4gMserYd0xmSRGSzaBxD5W0dcLrydrWJoguOPugue
/EaLp6bOxrxXlO28jr5lJF3yhZqi8v1tHa1ANPzC8m2tNy7FXwhV+JxNc1jChZntQrjrF6OXMDyc
Toodcqi6MtRz85zBFxiZQCYQhVU9P1R9+JLYlR0SJxgCKpOPeORTUS8G+dFVpHZG9W9Dh7R6xmbv
RWfZq0s1wTdLM/uIP4ZQ63/51ekeVg9hE+VzUN0hzvmlr6b4EPE+3GdVGN9sZ6OyzVb/MsH23BRp
2/mviKls3xpCEQ6YzPAaQMJ7eBhCRPIGLUX2B5zZy1iOtmiaGEZ/Peuvbc0gKVvu9YsYF34h2vh5
q9qdpnYzRwi9KHpEzqVFAFgr26+kITjIa77Fi65eKBvGjfXUxXZtep55Vf3oOWyAZRA07w2dNez3
7iWE1IhtzWzVvTTjPL6Yzo4IFkMOSZQM5Hl2cX8Mopn+cTjZSt8OD5kN12MnB5areE0/IjA5YbIX
VBc1ZPYBxu/rl0vtqItkyNzBVWm679hgHZz+BPh2jLmlKtYmvNvArGG3x0x92KRNtg1IRUFIhkaL
NDSFp/sHGdMxn6r0OnTxuEdb87MPYla6jqKExDh2wymf90FVk52d5LpDNGiUbSwzQ45L1Zy7QUXo
hjjdtlFqkMtG5aHp8KQZyHo5NC0fSIa8IqEB0HVkhy1I4TPeenXGgtDFQlyTy6CSYDKPyGrhjQ/+
XjKVnQJdBjbj7NVz69qXk+mWn3qIVpOnJKG/bDemv+IKlt1U+Nl+GofgEEMCqXMTUv+4VnWVD3Ei
33t/JXMuDDnVEbMP2lsxjvMQEgvwt+K5SaBlzKVCZjyGeH10VgojzSUQL56h2cFC01kXDEkMG40A
8vMgk1+OaiTZphHZNGvXbwKGikqwMT6xdcwudUs+OpdEr4DxgrzNxPts5uStpTGsFYiYk33tzdVL
LduI53XfhsjMlH0x0bsG15g7rhnpcDNUTbW1zHq4XmbmFwO0DhvMx7ytnIZbnUYv9Z1TG7TDsFt6
MD744D7jLgJTmvbp3os7VvQd/qQKQ/usWBLAonMhfxoY9J2MwPLNe+pASZkcu5NTB7JFFLp/aGkl
n2MDv9+Vw6SmJ4JtEn+Nj7PfqcIicyxHZhUv1cLdjcCi+RnKluwsG9jaYJyu182oPfuCkoFjMIwT
MbZwyqMa7TOmrlU5Ka8rxxV3KkyfCxMF4kkn4XlqF1litgLUAsBPYXBCgdFgsx14fmkZ0TEiedAM
OAt6pS4wa3cvdaaN2oSpOo3G42Vn6KmFOXacI06g3y99dnNe9E5l+oqxE3KGMuMuyVgPhfBi87ws
9LSGETlOIOBuXOtDBN1M5BH2YPcoqwefQmXeBO1DIkKMgTHikW+SwRqeS5k+mGidjn5DD0jZ4l9z
Npx5EL4n1iBvKFRyfvIkq0/eUh/VGAwXpcfw1EOG3Of2yRuv6buZsa8IqI0Rkny6EDcF7+3DGnkw
eiecq3ImfVN6TX+O/YlWObWm28PL/FfAYKuSN2nUFEb5k8rXOF1+UtGHD9BPXdOqM+cFplDtLqzH
o43b5TXi1a2vBnteYtYckOez5KtW8KENBza+R5zZPG1Wl/tgwx10NJyldZ++jq+pUz7sOe4XU8BP
XSyxUVj7GoTTLzbiSDemuvqmwvuM7HysF14du7SNn1Q6/5hWAR5f/DUMyzVZE+TO2xSqi9HxYiBj
tBNaPsNoWJ1hs1nXj124vMa8pxdcFeocy/STgjBVaqT7eOWsCNREWtAtXHzFpo8cLE2tTHMpvDTX
lI1XKyHmGLq6HAIbFk1lkAmG+XfzWo1sgumzx8KN1dVC8pSai9cHSgDaAT8gQ3fugzNaCVSDexFE
3sYP7NLk+BQKee6cniLMMwuZtHS/uDo6xGPlKWhXLM9hOZideIbMxNZFy9at7LbO67JhiQELuwr4
2yptte9NfyZCD+ekhXtBqMf+ZtY0OSLJOf0io8q2k9eafb0gMnWIDkkiD+3g34TJoi8lfJA4DIkb
XKN0/RwbNb4syAIADpo5nSO66x7NZ3ECeAikf3Mw532wPWA7HC5w09atFy85jn2+64RbDq05hIuH
/5sqSPO/Qkz0xkWXbkJhUxBWZbhQw+sohvrXFPFrvIzV4xiDyJ4mfcksva3Z+jPuaggHQxaiGq3M
axRp/GGc0h0MVmS6AdXlJzOz2k1mZUvRReKTmz5BR10HnGz6dIjvGNpbPEw/od8gl6l17KNGmE7p
hWl00bW//nBqvPi6NTC/SdAV08VusW5uzOPmIQuW6MxWuKm1ACLADSBLMWsQPnIZjiHeto6jPJlM
tWuWCI6MrFpB8bJ+yjZsTH5WzTpEpWUtGuAeHhl7loBqUqBzFa/VoJrfnMck9xk7zV3rnfmoE1LC
7na1YN33p5SDg/5IexyUzdgif3RZxuy5YYjgQSffbwaSem845+4YTN+yDR9Gc1SBp3OrhfhXZOni
5wFtfsB8M8UujOyVkO7qSdgPj1RWxxAiG2fQsodyvV9odVAgZw+il5pouOzaStzWdUIIWND9bhba
5W6wuO9j7WM99KexmhDqNLYRLdCwTnuO8Q5UQWn7iD5RkgI9VXDmhgHgGFVN86QVqnQ1IOWojk9x
ZetSKhrsKD//2uMMT381FWTe8N4d/B1CwWtYOc0BqE1xlf1JrY8qI6qo+a01rd7gp3sJCf5NgUyf
J0QzPQe1fLDZKG4VAEYYBrDTgiTVizKpZ/OhvUfsRTXfRVXY3oupbmc60b1S+BbsraXdQ9NIsx17
yNK8JdQb6EqDvcNG+QUFB+iUjhNymqXjm6xKkq2IhxZ3jQdzZTYlVxa16irpwiFSlkupKV/zMeAt
tkQzbSNMSF8RcVKVmUnm77SOVD6vdVK6iFUoXtYV6Jl4ieImLVk6+7vM879MRo+kin6G/voi6uaV
DbKH3QQZ8rmb3tfRfkat3+X9snpF2tEwV43gRdqkJJe1vSIKus8TPb1NXvUdKzPhJm7nD8ma9GG2
6rsj4W+Yw/xgs3tqHW0v2dC/dhY+5Wk6nFI41BxCFj/QWpCrovo3oDN78FcfhzOKrydQVPo92Fcg
i4fMvpHJhQJQll8d5oWJbSJbc6U2i0+kNeNT1zN5VW7AxQaDjrE9DmE1vftdFl8GzFgPjRLntI4R
ZKPnsT8zBdWLM1xtFHGImtEw23Bd901WB12LxGYBDEUKdGif0L95j2owu2WOPlHFPvAl3YnQ3rJs
fI+94dAyGu1ZbNOdrKeX1qu920C7P+lo9+HU3BKSXTkXtqh7oFZjmm1X3apH4N5iY5vablAOkIIR
wwtvbXYU7hc5NibWkV5+thJCv24MH2cR6LIV9LrI+suH31qPiSrIBG6lZL+uFt9VdrLoe2Trmq6J
jzCa8S4Z6+YtTdOHtWc7xGD9oA2v8tXIYcJkoLtGqa1/QfKjPzD6focUz39vGXuWHiDKlK7xq8Ss
6KmTAfqNGk6xrm2qIkw7b4Ph+XMj+uCljwXXEDr4zVOdsV0i05vNuq8ZDxtmIZx+rSMql86w4GNB
BQBSBNphrZS5LLz5swbgR9RJF3zTMfNyNykfy8m1W7ZEMYYUQ0BfXOCqY9zFjZ/DfDc59nftUgIT
pTz1VbZD2Rw8L6tCSpBZ3AbrZ9ml6HT2CWmXT+30SQsyXNM5HA/+mG6pdu4GW4E/onLqlwtHAzZc
9Nj1vlF54qazjyHrI7aNt6mhY7uKOQC5yIBeWQLWdMc6m2m7qcdmKKcVlTWU3pjVx9HqltOi1goV
kGfE1ov5A3gg5NmfHFrWQKd9X4p5WvPwLq3MbZtmFQTrHkpGdkBF/0PiCW/EknavPu+i7xVIrtw2
aK/Ixuf+IgpR11CH0JAMrxF87i4+b66qQ1OAIMrdgonKZYkRbJX7sndxXkeC7LOE/Jw86YWF8FHi
lUmwjIcslMnGwCYIQbFB92DHasQBosiROF9UCARaxS/uyamEtoDkbBJ02EIHP5icRzYogklPn/E0
Yt80CbRceSg7dhYCU/nCa0Z/wyv1Fmc13ay2W78j150TkfKDqPuonJLoMg9dhqssbY6tM8N2Fj1G
UvM6vYwpil07tOtrbbWPgy7kR+t8tHW1xpaLfoI5On/Cb/ChH7Mlx3kqrtp5h5jhmhw1S3eaJOlJ
Z0Owld4SX603IMQVHugVJDAlZbwvgnrdrao+1eDrFzGbGxQQ6TvKwSe8RzA/RfuSyOAcprx9ojhp
Dw0J72HjPPpBMrKOJS635AlN5VRErp3elC8fyEiSF4nJ9dEtCYOpR5ROQ047FV2Fai1+HF93Derm
PIrCCdpB2Ycnb0jX55Q26J7STh6IS88DgTaqD0DkAXkCDAUGHqjy4vlHBE3rqWPuxkGRLemEIKMA
0/+VuOc4ZfP9S0EDUOgY9c4m0CiS4PCNmytY7Psy1TwfR6Z39+lwztv2OfZrcagb+dRSXx4iwtsN
Xrc5N9L97rvp5FiItgY83BYTw7JxzEAnIXwcREvyCAwKtOnZTmUVG7Gn4cArWM6v3u+54uNNVjzY
kR5ZK9Wsst9MI7s3twNKqlqk7aXNdDJvwkxe0EeyN5iVsj0NcMu4Nqmf9GoBakxgMs/BZAqboEpm
CAkqoLUihRnNJYQ5HZIGGhQAJR5d+EP1w++ouc9u3KAg6FAKtNytFzp2zOL0KTI1KsIUtQgkWxGO
rNj/hPYOrlj0ri20jB7tjCpmIKCBtXUC9M0TjDyppM9exzCYZnSbuOdmIk93Uj8gCZytgzoOsMgr
YBwzb+vYmxCgKIFA9eMl88K3OOpfGx0Fb/MMsDsHw+xRkX7JWSMeVVhmKXkRfHnjGRc5czq++JTr
D2e76QUPREU5CkTzFq2I7GIz7CU68zL7zSFZvSuMhGgRrgAFPJ+tXwkyk4Ymlg8S5cePvnEYVxCH
ORb8ogFxLtU5Jh6C32X6J25Ntg99e+tj2HP6cSpLrtx3748fGfC6ESNxNFQDIstAFgY5FoFJSt4i
TEmHoYoOEwbmwO/cHy0mZCjFjMrPCUSjKZ+NZih6THWYFpFuF5E8Cr9+sj5erRPTVYaMPMMBb90T
IeQWspTpqtHMwNh1PUYIAdo4FDkAEkmoaK4m7ddFxJP6PFV+8pYtLc91Rt6CUVXbdvSGHV+QFtUO
FLVgsqbB49j5LzVMVXFYyvpYT9h7NtJPU0D7Q1OFVEFWx+o96ID6c66rR7FmIitrS5ufbS0hOQgw
sDrhDW3DoSc/mlGPT2Sokb+Jo/5qEwJ32xWcZLDbCPwYet5+otdEpFDnrpX24eDGG+RYugirGKKl
136U75UwSGrXURfjicBOyrP17OCKkp4Nki83tPWfWg9Zr1ZA5x4rPh6ZrK/aoKoLRfgUOBGXHHw+
sCH1zsTYPhVso9JKIMeG1reQ6luWTijeR4EkK8ISrGDdlYrzS4Ms6bxmNcEgGBHIpj3fHWFd075x
bMGDF7m1CKsREaYAA9wTaSr/0cjI3/rjIPYrBBJ55vdAdq2qzhwN3GGebHpxTE2n1efj2+KivWdW
aBlr8QAd6T7u/V+xGX93/lCDVT4BbvKSF8U6yeBFZejdHC67iri6AUnRu76W2TWeovlPyOQn+ADi
dRWtfwWYc6lTPe9rYOQRDcUVo7k/IRipMKFXgCXnS5Au+gxivX7ugZUg7Jm69TQQD4RtVOZRPiAh
HOtjBPsBSMhF66lGu9jNeM51gH2VOnjGojgtshW9NZx3mOty6FscnCC7ZiMx5dmYBQwTzV6Noz/h
8HYOVXelxvsRZXafiQnMLjWxdOOE28vMtm8DpmZ5bwd15tE6o2fmX3WSglOQ2jfeqkYV0APMZUws
ym6wASbLvJIS/kRZMG1csF64u49ps0Zj9Kc0+bHq0NxwKi5FO1SoWE3tNpqa+jiG2YerV5ggsVl9
eT0Yl+NsL+MAl7Q4gCB0RRB1R+rt0gCOXHvIPsHOBCDYGJMnGUKjnaPfPhOkUK3ib+EKPlLWgxeH
5+oAZwFVYn6F6YgPh3RRfQ0zclJnNYKb7kE3Yz3A68p3e5jPXZysvtNlaXbpiv49jutT0mLtdGMP
ZF+Fh3D2xGsM926bZMOGtWNW4qXjbCLeaZ74ezbhrEISyuRw+Fhc9jd9/7VxIyJ4mtNhF60+PD0S
dILIUqaHAQq3fUPUu/LX5LBQulw9FsxLbsf79H6lQy6DzjuHvRlPHEbYmyTQ7XMYjk25tE2DDsia
bZVmtNDMXPUyPlYr/WlHpFvh5qwKFUxoNu6aED9N1G1OUH9NIfsFsg1058a3GIMCbqxk3aL0q5ed
y7yH1ai47NNFoaIS/tZr4IyWMyHGDamDC9KArksMQhbtUYn7Wf899bqcAiy4lgTR0cPIARqSqf4e
GffgL7PgEAoEsLPxewLOk+te04MVmtyB0/FH2jTTEy5zvqWkOioCQNmbZHyAzn68LAwilQUpTVQD
1OqN/HIEVxfKlBZ2Y7rFOkF3E7Fe5SqSUcFTA7G+s+dobTpkog3zAU0Xtuydq0UbhtvJxUtQMG5m
+N02kXhOYHcCj0zF99XSneAsoYCeoBJXafU8gmjm1w0pkqyJtqReDcBV8NwGpe8WXug8CTjz+EXY
thyNZFUvpwaorAphLUIq99W0lSqjGVnuIIOZxxp7Cl/eJ7mJsMPq1Adw0IIdpqGzRIhlzQ8yqxOE
edv46iUWfK4AOrtV+1cQlOkHpNnRT961aJVwa1xTGHOh/JzOCtqfMiPkfW0ze5qCKigAnsBQSa8Z
HCuWRiDnQ9A89lL0RjQpeQxTaXi2AWj0G7B0F4MzwOn7kAxohZl6QLXWLech7KrSk8oihSR7597E
z9BKevO+svBUMOe21SczztWxn+cXELnFtgdcDCkNJyeAs99ph2rUsmk39CG9RKFypyEd21wvXf9C
2yrdEAQLH8fEfwOhjh3Q14LQSuwpE/7F+E6BrjBPe6WpQAsdBblIWLw1AaDuJCanUWdrTlk8w893
qvaLreNr67zXSAHO7XuKKrmGPxjAh3MwhPbQmcTfhpVD3EAU/16Ad28ZM/inDhgcdAI9yhRHSgAm
4XaI2TvvHNsSDs5tLSbApO65A6OhRukUx7qAKfRYtIKJT4GByctIkcsn+BztJw93qt+1ajMl40PX
BlPec1jwDSH/ja2GwX9W43xNiHsQBjBaGtv2xcPA6t3Vgzk0TbDHZGXpMcrltpgQhFW2ffjlcV+W
TU9+LWLEFqxZrsFhRZiAafYt8x4sXFi3/kIlDiyunlDFsqIjw2UaTXCdfRW/gyKJoOCqgUp/dMht
5+30FLTT8K7RTZQ6DRmC6703CHzhh1ihV4R3DY6ZktiZopibs30wNOIpWeVz7ZgtObAL8GftT4uL
tliA99sothvK+clOTbqLVYWRXUADkQdDN956aqa3jPu/ceCyQ5isZCs6Vh39NUtvcM7BOkkmTC0n
/tBTT72ndqDbBgOQdzRn8Xs6jw1KQIulGy5f6TKiltAxy/2BQh48PRkf7U5o6XuHM7PtdLMHIsnz
OJuHH0hyf8FpO+3WzE6F1y2m8PrkMRV4IiHhz52JXCFc9uxXCsCmlEkB5OW9i9S9Up5XURh4gD+6
Ycie5MRA2vQQCzUbifBFcDVb5aoixpY/LT2m2F1s/0RkeZRAVso4CN7syJpdwiqF8arpj03kjk4N
kNwIPe0yZVWua7xGQJHdyevtCUwKrJCsCjaeokhgQXN2RE/Ki6zu11LwKt7DEPnJExocgKApYocu
D10nL1Aj+iVVaCkAr7MHoocnB5xpAhKdrTubCHSzTZQUjZA4to1r9xmK3jyhlecw7G2aX2E0zA9z
HyBoNyEcZrcDbZZCCMwhMmGmCzPwVkHaHMBsVU8HOsXuumA4VSKKvdkM1N7hPv1ULUZu2iX6MWo9
bDyru00EHKRospj7BSYAR0twsIxBl5VVDySdLHW8p1VyVwH2kHvgVCjueg1I2NmSx500RRSM6Y73
KQ7efuz3roqDY2KaDzWFXl7R7j4zSjH0564G6l2ND9Hi2pJP4aNPjDtYVPRIMMUbZ3Qfy+g51rg6
wYrN9pUE8Ah2Z4RidXxdWfU6LLBKbsjS7sYlgPcFLBUfZgFV4jy7i+Y2AyDXw+lo6Fw+YL+1IjEH
zNbANlpde0YdcUF4QXIwM0h+yRJCbtrOtxStzxOBXKH0R+M/o1oPNopGgAB6+qmzFshAIHm5muwh
qrrkWDNWf4Hp2aAtZdEWA2ldZGzFhRz232CfYphLpxOBUqWMU/jk8Y59cUf9Qix3VbtvvwOqodbR
8Yppdh/CrhWl1xKocAdZ6qEPm+aIoAV3a6vo99KiqoNtLEe7pPvNspLfhA3qFo6Wlo5mP6cV5vDr
nDj4cdQGXRWueJwCHgYAAeVlq2VdeDBKLDFRx+qK0CGmYhQ7gllEAT7mNwDTpeRo6vAz4Rue1cGC
EW4IEkOI/xTQauZh2E/bQYYYYMXyDY5CpzGtx9KF07BppZLYz6hbWirmbRewP8C4unJJCNukCKh9
NJr6W2dxlAvEsBdQAPwm4p4+oNge7dtv3UAbXXWWlAETP9s1a/IlW9YNQ8XwnSo2Qj2l7wRuv9s0
sDNFSNY4ZDmgZnn1xAzCIbcSkJwXHcEylxNmGchWrAcVL5gBxEGJpCMKXMHvESoDwUbH5bhrIIHI
HZ/5LkSDgilB8hCmw/g0DpzDazDr5RPi0jJUlDUDGqeD3EBNC+lq3dG7f94N1AdzwYXRYO6vgyuP
h3MFK5h8EvAx87RLcr+P5mSDWOLqFhqjTgAb2uscm0nnq6DZtWroB3MqbjcObBTANhJHfBKMmPnM
mKjgItWYoLjoGXgw1hS81nct7EwwfoeIAKpvBoPEZgAOrDGTjmiKPBGkKH11U5jthSSyHKo2Vvsq
IeFpWanU4Pms/InTFtazKxFFGC1fk4+zVQcSoWZTjDjmYPoTVBgKzkb8kBOuycDqP3Oq3kg296WZ
Gm+nm7usuFYrHAzneG8ntBXtIr4nKdihQ68MLyhUUXyem7LxlnSTJEhPG6Vp8phk2VEb+epVNM4F
gii2NjZsty6jzptxpCVsEJcLrJzeOVSfe0dHvuGhmkrZVx8jRlUbUdmPpsOK8Wo6Fbi+wkJz/hYE
8pUuLH0A4CtyuFINu0DWM4ZwwttiooxJQgbOTt9g5tKyx2RESglTABp1UvdlPfiw9FsT91Ajghaw
k9lEJBIXlvERONAyZEWH46JExPNHT0aGosINexqhdufTAsqK8fAwVv1tsvbTeTj9Ei72MVrro3Ic
d4L0jqRDYuFKE1F4ENW8rTjyz8Bh7R8PY6+jmSuUm2sP2Av1NN1VMCs5xx0eJm66ZKdUTFAN4Iqe
qGZfbGDRXDRtwo/eiHPW+gmY2YzWm8UNR8Qq21wAi87rWtLNnTsAzMC71KZH/dNUyYeMgBa3RJ+d
cz8w8KKPXIf2qJraHajtQR+WM2oW22OtJkv04k0pLLYCvy3FNN1DL8K70JzMA6aULk72ytoeI9Sl
zUrPLd25nvGRJmjVqankjY+e3jLMYnJ/AibJhgUo1hqCd41YT9XI7IZRqpT3whdxEwjSvgbWBnDk
oO1uHckEh1nlXkBvRKx7AmNMimFMka7NCF+s9P9IO6/duJVsDT8RAVYx3zY7K7SyZN8QsmwXc85P
f76eixm53VBj73M3Axi7RHZVca1//aFAx4ke8OjZtBk1E/4Ugv7cGPxhjvolrqrP+YTkPGCzI5ia
78DlDo6li11mdk9a2MxQxaprUXdyUfejusEV5EFSbEEAij/qHrNuK2zqXWECfPS5SUh1wMygB1he
6FZADZwXtCBFjbJDB6PEGlmH0TkeKhPtSzUN+cFsOYVl2SdLO7U+whYaReaGN67EHG9qzGTLv8Q+
ismD0iesxSoDBJMty5Evf+CC/9PNEc/IdKANGsr7PrFfEkS7FPGTsdQMprlez8gjzZvyJhtg3yyc
Amt1JYo3S1AmZFoyIEK1tD1GffoKOlWIc36nboTsNb65Fr6AzWQBEPXf4HrZe2MG21EZmJGWlR82
RmRLxQWyKsPEZTwUfxunSq3MzqRN8VB7lN1gE9B05F825rxOSrO916OYmcckPOtRR8pPywsMNK00
4yVkAovJOtNC3RdTcZUS43KEsY115cwdIg5X4iOAsLRLumml97T9Ob5b24lxGPmsuMFWLTM8S+um
J5vSIcR1zrKXlQt9p5RdBsC96Wqr3RW5Ht0kZX6LvrRc89ub2qY2CvgHYxrmB5v69XtVxPUtXMdp
Rc6jTaFBV8xc9lkUlkKlY18rzFfu4N85C6dX+8k1m2XkJeP1MEbvQ+ZoS/bABzy3e13Z1j5WvblA
SAvIo6Ka1zFtnRLnOdjm/SrONXM5FQ7Zd8WU16s0Gl3eBv72UsvSq1wvZh8vAcNaykTcmsrp/ayK
Uro6ZjgFhlsZQNJK5MGuMtvku1NAj8izGpqbJbvlPDvqGQs56sYiDOF0t0fxizGoemPSAULFSYMt
g84KxI/WDveFXSCMt9Ae4qtelbGxcIJEc1YgQuW4HMG2v9sinpdFgely6dY0TCKsAD5FAE/AqW5i
FQKLhHHZ0XBMQeB3MtR9mXgtyQWpeV8JfX5x1HHgFUC9XlpJ3K/LyR5vmV0dLETvtOgQEl6ORtI0
NWZZLgGBdWJurCJ6YSqUxyura+q9NpnDTdzWzS7KvfqqjPububbh4SgZYzzYDON3ZnrZTUe/iMVg
Xro/XTMwtmEfQbvrzetorI1d7Bj3kVd0P5x6Ku71WXttJMyOIfC0297Ss8Vkqg9vyrXdYGj163G7
blJRPOZGp57xJZZPvYQEWg/cDyGfHqWslJdiZ8Wj2enPet2Xm3ZcRyUdj4cvx2uRh6CxUz0chJ7E
/Nx1Qzi4FkG36rUeogQkP0roXxw3QBBvLPgNzFJaywzA+6nDidpZjy44VRU1L3ae3plxeXC8cA+M
dg8EiaS2ZxAHTRmdZiI2Xae56xjC01LTwZt5icIHptaXU94ZPlx8eyUC+WN0519OUbwXGsyE2ZW3
EFaSPehwf+2WMqC0V8YdBm3tYuhL7yrGPjybaVaYeNx1VD23mM+PK5JMcHyf9I8uZD4rJbNhe8x+
WV5mLXujtvxGn5pNE4zRK5vDWHlwHh6Smal+xxtfjLEVPY1zSCp7WDnVwsgTy5d5KDYKmjkMq/GD
gXtyLXosHdkcAQL3ocru4rFq31K+zHpkV8ts9oqNlYf7FKXl8UZRMPpbSG1ZBfASOiWH1pDrVpXq
OtK9flUMjn6rBfBlB9s5hOyxpZXGbMQm69Ndk/QI9zTNPk51w8XcBfssUea2QFy5rPWsvlHh5P70
puYDMsZ9kYjwNovseVF6qMRVKh6TzOpWdaDNpFUzA8QZOHX4TKT9QSTosLNWmX4cMFjo08Te9Hmn
PTOmg6Le5/Mj05J5NbXhiwkAvNQbaGADH4ODcppfGB1wWsYcUm0fZR9u5FwzWSA4CQnvwg4CmBim
Pc2H1G3fZz25DwP5yuS+9YdAXhVaPf90XYriGRLj0u2Us8/oQFrdBew35bKp5oPTZ85zpRnRMvSy
bqA1MA86TNx1yxAGA6ik2CFlVYugU7+CnDChQDjwyRPnNa7Te16FsR5Nc9riQvaEr/a4gNxGbjcE
ZUgmceh3VvaO+1mOvYVxcIcaYq1ghnsL8G5xYEZj/jBwIMTWBitlLZRAyYb1ZlbhzB88RztUVAEu
V5Z8ySE4Vsy7+vt5wDfGLdAhMb+0APzqq1zGDq13y6QpCYF0MRiAF2Q+tTkMOMk0kC/hrF8z0nJp
dJVTc8S8mguaEEg4E7XkVmnipYqNbqSg4fNdYf46xHD/Bie7maO52gdC0vHlpcO4cTanZ9hL90Pi
zDdt1F4rI+7v82I6mAHl8yp19fady1S/jwqV7Ou6yR6HwnIfJ4veD1Sjb/decLSJYNga+pyF8kB1
BwHHjCxomJp8KLiRYUYX7je7dn+JCVDIn9rB9lXUceBIWJ407U0dqRA2rK1daWtIa2z70Zkhi3OP
1QtjRJyZQUq9Iu48QwDQG82tnaYWrEOmtJBP7N+ZZKDbxWP/OJex80Z4c+XDPh/vs7QWV0E+XWeD
wR5qTBH8ygPzXsZR/1M4w90YSUpiqshjzrMz3JvdTBzAhFl1SN/UlSXbmmT6hT56xU46XfJRWbCG
LEDYnZAlIn1TRM1aN/VkMRq9CJZG5wHGdlHyi9FQ9cHZHcNdKkS0bI0wfh+Fs8Qm2vgY7CRbtLP6
1kI3WcRK6WuhUWksTFelB06lWDUzaqQ1zNyHIlBMuCbVjrswrVEuS+udmx7acSTllV5b3ZM5a3fK
m5l+Z1Fw3QP95bwrhKyWcsp81+XZmy6hTtPxBQutEI+dNXmLuJqMpynWtJ9UQq6x5DJqk2VWepg2
qSON7MinpIcw6CLEmP4EwNBvgijsr7pRhKupDmhMYYbn9PiJFfuZMVwFo9Jnv6RDhbAQhYcmiL7F
hvwWOEa2N5o5426HgsEMlsssLumcqtKiRs/GLnkyYPD/iHVag9WUDypZ1plWUamQ2W4n5IM6wzCh
QMxfIFL8sOriyojtbtO0jbbjyZwrL3a8N0yi5LfQ7OJlmuZP2nzEj+N5fpYz97xuKyrAUTtodDyr
LuSuK0a4cnK+Og66Fh6qAHddAdwd6bLRQxdq1z31zzcvGPKrONTiZROnDBHGTh4qOOiLMEi7ndmb
5XLS5oDyc3B/RVZVXVdK7tVcXRmGJe66MTN2baA5+5pqaJtO4KaGGYx3WR7KvVv2I7aBAy+W3Iue
ke3tmItnj4troWz32IfV2yxBGz718bMbImHQI6e5mYwiWc9YMwIVlOW6HxB4E3KjvfStfDVLbg7T
xHh4lWqqvi/LrttaFt65iyotEJS4Y7xtmqwE2DOb20qm9Z0dUD7RMXJByi68DSKdJ2pdNCy6GOY3
y9PjvSu0cQM88y3QqmaZ91Do5rTiBuwd8xa+GP1ei71LDEK6LGLHujXjebhiNvwEtca4nwYB+7mN
jPk+DzOGLWF9J9KxXsam+K2H5S9aSXfR9sbsq8IJtqo1tEMAWZ7ZeeJeTzNj6IXKQ+IchrDdREXk
IXMc+6VXN8NBh7y1qo4meWPcYgg0QKPqWkqO2Bm4VPsbWVWHXJe/syrgQ4gJZFE0V14KtpMm2Xe0
mm9zTTQiuJuzikhg3ncZVbGoIK5o8Hd3iIZ60AvmGyhLigUmZfoqcaPtEKjE9Lu4uR2FiA+wad7i
WTff9T4odoxZ2oXQe8Qm06SgDcBlmprQfSCfg5PKwCs/wkJQmchGFlHUbIxBjIthKo98X4mNGdYP
R16J2hcFnl9WAp/FEpO+9fqSmySIq+dED46jwFA6+6lvxB5Bd/CiyIH3y9B5g3sLeQOuaP6ERlA+
i8hq15SAzvcUOWVQtt0q0omqjStuIqd+japW3ky85oc508edYkHusWPQV6Ku+dbPe68y9HWnGIDb
gJWURNpKwSCcFl44DQu3SsxV4MTaMrGSfkn3C2+GBkr2xnOf0vWJVn3IAgy3Msdh1UuJqoVAbabQ
Tct1bsbTsvKcfiNqGKjhxDzdK8kYMZu4grXNhI6yvcdEuKujhk6jGLBfhKT2mBet9a1x5UeT1WAt
XeXuzLJ5nz1QQ1yH6luROlDnAomhAs+PeKPWOhPL3YwBaxIvEzW8N2NQ+3AP0mU/ee9R56RPRDVU
W+hnDqqF0b1JAYrWw0NhAPQD+5VjPB5MoviWuVY8Fpn7Mzti+no6HYK8r3ZtCw8bKm23aOpqrwMX
/jaxqzt0FUPMuRqTDqkZzUEy1JzDqLgyE5eXjtHjvW6pfGtPaXq87QFsNIXwU4ZPoMnAcY6GDmik
Etlksya81VyQs+Dos3OIcXNcS/rLyYyTZWPYHeOaqWKAr0VMtFOzS5dZrV/NaKj4bKkdtYm1toa4
B120dlbS3sFsnF80qtdgUQrmN6HtffQm3mtCzzBYsbMb03PVLZym/Fogtt46uNr/6hIoxstRQxKU
6ROXbe9tVOm0y1RiI5Lh8LDWdJQawVi/6EjXjSxNftAzILIctF/hZE6/jU44/tDanb3obXCy1p72
wZB8qx0VLlUE8qxlCtWpIfnqmYkHedS0v4WwNdHrdIu4i3/0uvc00vV46BbgVS6s55ASvGNQaTbf
8gKIAGeFnOqq1XdE3Hgfjmj1dVMU4x5/hXca7SNhjELQhce7Sdyw9jvFmKqK5vk6N/XDjNXMgloz
uHIsMiCiYYJf4uoHZkXNO3xM0N5RFv2C4fH4Gs559b2rMVfWnKC9t+OpXsAmDO/maXisZhZFaaFt
OD6kEsURzJcq0N5iqcGpLezN1FwJFxJGeWOza604LXZ1Wrlrw06h7MKKsbcalIAHq1FPfW86t2Gr
/86EwT8WuV5u7dgWyjeLbLhFgWBe66Ai69AI8hUzascHEn8cDJOORobBjTWaw2OWQGhwkH9flzJT
1/CcBr+ukHvFzDX2qTMwNaGrxgvQ6iIYer2NQYVmvTVR9q7VEZz4EfbBleMgq3dabVgGLUqUSXER
YwvvrLrcA3SZGfTkKc9cpXOFrwWzvXgodL5jU4w/iwa30RBQ2BZmOGWQ+OlkUEUyxcZOiXGAohvc
BlzoC81rx2XXH5ktUz8GftIJc9fj5sJAz8n1K3Oargy0fQi3q/HHBFDFlalpPoB6uW0s6q4Mitsz
FRxgYFZkm65U5WNj5dVmFDlWUJhi/Y6LYxqVFVrX8WzDU4MFXjCYgx9lgnzgUMhsXC3QZhKSCSnu
rivbn0Fh6r7Zj8yxM7cH7MvSJR4qBoThCMYbd7Rf0xf5okno+BEprLohRSoHX3ybpVBi+mnCCz2p
SE4JEASFslm3Zv1UOuYTNJho50RK3oDpvZZMLrc64ATOoHp0LYNK+1kP/Q9jarqVySxuM+jU/Vru
gXnJ1EGFp2celj7gt77mFc9YXdrbDAOSVZl47jboLZfGcjAeB3gp41qjDED8I5JVkPXtykXUsGwG
S3+tepqkTDCmdkVsQd4X+ha0Sq/9SZRqBR585RoKUk5Fxamm8UejwW6uq6tMt6+bJpj3ZWP2vmFj
alN6CoP3fiyWmYwlw3OFiq2rvidZGK/Lcfg90811Eot0g0Grr/RaPRBm8yLgWO3sSkfVM3beEhJO
xTWNp3jijKDoLlYBtUG5bkfBcxKOfJm8dLyi1A62NeaGAE1N/Mqs44fmKVyv0QszSwwjqN7HjPBx
HNiocvSGI4XNriFdulyeqI0WiHg+8sEUmxGjXl8jl2EPjtKuU1t7n5X8No8WOrCo+ZDYNiDjVGg9
a0tVhzod4Y7wuX1pO6gtJMVHv+O+xvenqteO705vttpEPmNDyNKTC5bIszIPVKWLrCaNSiaPqqA5
mrHhN9dm5uqcMXjqdBX6vOQ97kaGPAtv8h68jJw7PD3jZS2grG5KCnMq3mq6itMJR5Sq5LsJeT35
ZsxKbcMpINMGn3ZygvJhbQUhH5KUYw4ZsF2HhUONKZMdTMzkyXL1320HBDK4Vgucmz80enlL0820
xyQJdGxu5xA+SWa9KD0lpCLQ+0VH9CnSXQ39s/B+5Y2UiwQjqGUzxXeDQazHUFJtDWBZLkjl0gAu
XlAmtxgemPjOthaDmoHwZTgKdNENQ15VNO4td6yAfpH2H5Uyvtu6bO/jGtAPf5Z8o+uDt0bvrdbK
s6NsaVVG5JOgId6hKEKtT6LpOdHggEdYXu1G4eZ+FrXOSqICW7nz8EZ7dyfawLiWDOggt8uw/V7X
uN2mo8AutC+M8haxsAcrKBz1D1C1dwAmJNBVKfnPxzsjJjYFHR9s7wUi0BJQqdnLjJ6Y02HAKRsZ
7pFMu87arFl5qdBa+qO4OcyCyi035MFKi2AP31qMy35sC9/I5Fth9PZzFSAcD2GO3hXzaK/IfI9X
M0GQm1m1KQ+X6qAKjUJ3k5YMG2is/FY7RuzOXruj9nsKW2ZP2tyBu3QAuexyIg8WaeFKvx/mdhU5
veSEVvNqjl3zJXDrfsukv8Fpo3KiG2rp6l6Dm30T1nZJe2Hq35M+mOGJMz5YuUF3IH3+YITNR1Xl
3+I81l/CnobFzAC+jFJ/7/NyvEtVrDO+sEx6QLhu28oexbi2Y3AxGOhibTZe+8z31TxkAcZWTIbi
a9R343fD6NEt1ZYxLEVAcTOHduCPBGjzArwHeEeo7rCaKJbd1E+7SctHeFbIx0VHPgpNBJZLsY4c
n0DA3o9FV26LOb5pxj5a0iU+tCAevwJ3au5yp5mf+JKVWwjwN3WKrh8eqM6g0wKN9Ii8mRhqydp1
F6qj90xzeMkDCw/zFC0nV6RbG4x8GQWotCqXubDmpPpzbqLJNpSV1Az9Ey71BuZKCzTqo1ADgYWx
bi2VEYVXLWHSzLdtLDM1puV2Uz55TWBvHDdTr6VyETJ5PUcV0gLyCWJvSImhPTeqCosWk6lVHhrl
Eu7dITX4TGXYjFZV8yNQHSYq+PMx6oc94Wlk2pqTydy0p9qmvW6g/qPPsdOxWUObum/TjII0p+bB
GmCi1Emm3ZBlGAeysxdBpn2A8rk7fYC37o8m8pOQT8mNMhx49Hy8ruo2wlaKCDl4TcVNHLNDo2KU
G0u6NZkQ6YwV1pDet53+Ckf+LULqRKGDSpaonHp+S6YJmYOWuvgEubx68ZzQY3p2+pi4LhMqj/ph
GluGt3V2hcGcs8B2K110QpW3ygjlekgS+7EwGntXqaFZD3YgkBpZr1MzgPtVnVqHpRqP+k/nOnES
/oWjxYVPHU14oJgz61G6VneI04Dqv+GKKxhNMmtxoZLyMzD/C5IZJFbHq4UuOlpJRxlru0l+tkE9
cXiA1Gk3mqskMPWdNybVrgLS6lZVIGH/jTU8S8frOsCyErVTXCt3M1Uw6NzGkJse+GYzMtQJfaQu
1n2u5f0OLb28dsq02eW5c1MbM8HPoRNCErRhPHu99+GWHiRgmNgrSCvJRkwV8aFxzDheat6jN4q7
QgwU3WPp8AtXDLo17Yc0ISD2uRFubZE+pBbE/oA3tbXKJF9xFj4SQTrZbMwvAUyH/cgruUPSMSx7
dLgHRTOJUkhYDHZcpGFUGgoP1L7i4zK+J0Xs3TSYb/iIlcp7d2qrb7OaiWrUW+honUm3ZHX1r6zO
kEbBv/0+gxtcZ11H999n4d0wzPMe3kuHzLev1UJL9JpCYGa64I4vZpAxSsbjYNfB0ti4wxB9ZCNc
BxO+qm8VMr4GWQGGKor592ym2XasiYiMdUP6FQgFSVBgQD+LMXeWF+yEztlC/ceGytadY17EiaNR
VQModAMM5LZCDI+znoOgruacoCZ/9YbhsYWQPcBCdyjrlfEx6SVkrkUTAPUU/zjh9+gLyvH3cCN1
TLzF/rRkiQgwMbH9rfkSIQ1y6kXg2M9GDs4iigsGfGef+9NSJ3ZYSdTTpKMhIE5nT3NashnGC46c
Z5fAvtImIQMdonv0nvtk6QP2XRKbUTW+SeunP7TJzrLuvv75zjm+oWL97xInLwzIdQTrZgnCwprg
qq73MbHLOegIXQmVyderOZeWO3lpeNMwN7VIgUizbn/EQxhCkiOmFXeRXViLWW/pHT3jVYvFuJkS
/aWvYXyaXf4bRXhFjiV+QuPcAb+MWfNoGRhvOBTYV0hoy91/4lntdmpeiziBQDql/eCn1vTcz4IQ
U/x4F3FRHpIMJB94OvllZeK7lMg5ZKmiVQEeh9LezFdV2LyVOIQ8J92s3ZSD58HZgHfXV6W5aEN1
X4dGt3EmzJBDSKr1bB3/j/IDjzlNmgdvAMGv4FzVxouS1wkDhoXu9ggUmM8PQz28MFyDUifADjyE
qBuZNHBAHDN/SZVxM6r2oOYBoJwYa8abQ63txoj0gFCTm7rOrttKCxZ0dIeubeedwUd6Ec3pc0Xa
0cLFU8E2tV2bkjdoqPnCpr/0+50cdr4EMN+O1rSqNpgYoemMbsuw5dM7L82QGrFN119vGamfcVny
cNQnDtg2DOP0SIfEg6O2ZMsI7dkqQTbq5MUZoIFp0WPc/E6F7R+Fa1n20VeFb1Y/DFr/qCcTVCju
HibD8U0gnkYHLm5hXnD8O57AUwuoz3/cyX5WNeSnyEJEZfe03mQJLoeUydTXr+CcaRlpGUS5Chdn
VfPoYvfpGmgG7A/qocwR562yHu+Mjyy5lij8rUtxpxdWso6/xaeVwgqIyIJO6ucEYhAGk9irFk5m
8z1CSPcvHgqXY90ROmNE69QVjX60r3NRQy9OH4bRQGGeouftniatXdmtefv1cuc2LiF7/13u5Co1
U5PKRNJclMavGnu/8j4vmfA1mGT9yJyLRnd/Lyd0PI4EeZwmbErj5OnoyaOxQe3DKySsSfhFOC7c
ad8i7YGdM+AYtkiZPsNMpeYEcrIHtJ83+rG80fd4PfzTh//zrzl9eIsacYBDROHx1GAcUWL+l1TI
KzPEtcEmlI//Yj3SZAl1sm0e/uSWQM9iaVmCvnXQb5oWqjjoo6buJ/EO8SbvLviPn3HC5fEcUC/8
uDEePnVxbO1eBUkOJgbMBJwybCLx2FsLm8vdO0QJ8Xp3tr1RlnvhahLHX/HP039c2MaE3ISuTjv5
53FJ0DogEqb0Eea7hFoFOzh2oyVkRW7k6o3qpsJbrAeIghTGHDD3NSt4+vpd/10j/Pk3nPy2EV2r
jUMArii4WozJfWP8FpeKhL8j2V0WAdcR2Dobzl8mtxV8Nf1Y8PhN/QMDGtzqUQtV91l0iCHzVks3
eYOn//WD/e3N+eeaxyP26S5SCkMSzFBQhuXYCclbOQHFKmrpoJZ0c+3SNYGCZZ++fL3u8cr+60f9
37Oe5iAdnd1yUAGCaRAlj0OzyQL7R4TD2GT8/ucrQYk+RnNSsf5lF6u4PuaYhpmANeVjnuyQ4QqI
nvn/YhnBLWvjg26bp3dRie2ElZcUqrlGD8Fy9EWQcpC6/+MrXeji00InW9HhId0u5ppxinhpYqvZ
psmyr75juQdz4v/3UCd1qzBMhJwFD1P1zyFMTE/bttXO1i4c8XObULi2jcWuIJXi1OKao4tEWicp
RdYf+nTfwn9tyntN7Kz+vhdvnnGhHD+3+T6tZ5x8gHvXdrIsYThpMyqtrW0vLT8sb/FT++evT+rQ
OYTFDoS69OfhMrIqLLHewpN0iDZIml6G1LiThM+6rXPhHJ8xfRX657VOtoUXTUKkKV+D2JmXMzzk
AWemEBA0KRjUOAIsixoZv8ER2X/jrt14+jdPK47toKlbfycNsvmRa44UUHMD5GFu4mBTW6gBIQ9+
/VqPj3J6d9AwmNiPk4NrnTrgJ2R7ZT3FGsIKACRpvsxVd+HSOHsXf17j5F7MJm7p3mENqRgqlRut
Qmj9KLEOUNfQMgN0WtmFqv/crpSQ/aUlUU/yP/7cLah9mxGzFK7EISJIwVqrxltFo7WtM3nhY37u
c4Z9rGHhqGoI5/QNjmkOK1+j9qyV0Wy6HktkeEUtVJk+W379Y5072w5jRpyYhfd3PktUozczS/RA
Yc34tKpweiJpYOztWy3NfkcMoZDKvrlVd+HqOrdJKBooi4RnUBye2MYaLdowmroG1Hs91j/iS9XX
uVdIMrJp6oQxC/c0V/NIie81crf9OBXB2oaIvR+zVkJspdP9+hWKs2uBthBWIiX0/5Nr2DDrPGDi
2fio1mA9vFVkYGooND8Q/uSZ3w4fpkkS3a0JoQyibCPhza8u/A1ndiffHf4AxyAoUYqTajOfs8F2
XQoF7NA+YuP7rOFRaEJtpWOGfWZIZITpiFx2Xxff2kAhlSdL3rF2M4GapfI2X/89Z/8cIpp4+Uxm
vNNX0poOg5aJwxLm1s5Of1iJgRGWtQhn7cKTH0/6yW0j9E8rHf+STxVS2SN0SAU/tKrsdhHp808J
Z2OKzFXqgEbLCYA7OPz/nu7kZbfdiEkEvio0LfExoRpwvgC7glvnfC+j8IKr9PG/9tUTntx1Cs1L
XtHs+4l+72F0izQXQ7ytzNGhXqo3zxxLeASkpDPAJNHiNC7Gze2kEi5JbF5l7co2fSrn5sKNc25r
GDZgqSSNEDzj5ORjDRDCfk7w/Qkr8wGVrdxRAxdXSTt8s7PkUkDHubdn4EuNJziBReT0/bk/7ISJ
iXQ9kBNGZ5H+FjQZQq2H0MJwMrqwL841YYIAXME9wNfprxSoqE6bmWF5Qaacec2cDpOdJyhdK6WK
dTM0CNK7G11Prl0NWbIILtypZ+4hehPdJC0ADNo5PXSNCfO8JvkFFjIwD4bZ/SPuBBduu3PnDfMA
vhk2Pus0Qn++zzoMHYMZaYLPR+G35qYNqXKpdmsMKK6TavP1STvXXbJL/rfcyeavdVEDWqHSLOra
b4U/p2sDN88KAa1fWMgVklU1+ByFrroP5fbr1c9tVcsRADMANKRNn1zsdWamdl1pRFnIZu9ileCp
8squfoTF73+xkAtQAjVJOn+ND3oXYuXQZYilMJNsA/r1n1aD63J54cc7d7ytT+ucvE2CWJmPEJvt
iyi/S6r6OhEf//xJQCilLm0KatM62R4u3m1IoyYufvOhIgcT/fKs/Ez3LlSz5/b653VOnkRKb3LC
mKlaKtqV1MaHZvyG9fMlgO7cDmCfe5xlj5DK09an7N1U7wVJ7WbwWjl3gNKR/au/BC2cexi0v/ax
AEMSo5/ss0EOmQbkyK3r4jCFmNGDHdo1lwJgzj2Md6xe2QEO2Q8nN68Ys7gMIUX4o119THO9yrRp
T8T5om/s7/98G3jUd57nuUef89Nt0MH6DnqtOGbolBmWAs1WG59CYLev1znXV3Hfurw1ECidgvLP
64jsjDrLLZ5pPvK0vOS3SLtlxOR91McIz/5x1Q/vg5NuxrHAUYQYKNyrvv4bjlvt5PvMdhem7YAr
eEAZf/4JcRAaKtKG1A/KX9JZETMVDLuMsZssv2muXH292pm9wseM5GjP4LL464Ch+JpHNwFCxPEC
rulr2DoYIFyqaY+/z1/P9GmVk+MlEjn3soSMGrlvbf3Yzn7h4tSJn2aIwcrXT3RmW/JENtesoYOr
nWZ24AOu0rjFjKnAutyaAtRGPbzAvddcyss4c/2xEl8TAjrAMk4jZ/O+S6fB45y5slkZuI5Msr0w
rTz7MNTgOp0vrfYpcJbY2dC78E595Lh4Cb3Nhu4j7l2Uw4Wdf3bXuYYBduGAm51GH7VFTbCZDpkx
xRdwIN9ML0jpLnDRsvvv+KRdteV0oXI7EzcipE6r6PICAdFOsz4gwEscSIjE6vH/fohVUx8MKwqW
5VwNMPGRgbh4aO/yLN9H8wj5O8EeZImtd75IEaJt5AxJrrKtfPsvdtCnv0v+eQLHWsMsh6AIxMm/
nRCTWXL0cDZZgL59vdC5w4cnja0L+5jNpJ8UkwgASGd168xXTfsim+Yaj4wXO+ouQA3nlgFgsAgY
BzMyTktkUZsmCngybhsdItkPtExgzvLCsTt3xD8vcvLSjKTXKvc4vSVKAWbaHqEuVtcwwJYO4Qlf
v7dzaxEcwT6lmrL//hzUTdiMxRFOxsKqbN+Zwzw6Bn4HYbE1J3khwO3c6zt+rqlCmJX+daGQotHY
QwkPOTD7hVXuUQoRcnCh1j93l1gUhcdcTXj3p+dPTVgUGeWU+QWEet8ZsEgdxYWv6LkHoX0+tvWS
CNtT0Lq3B3zkOrzuMe59SBs4qFZCGEh7ocE8e65JFzctriyDO+Xka51Dcg6HmfPjttr3wSkR6aAm
i3TqashmWXxtyV9mh0Ispybt1KouuxWqqWUN9/HrjXLuiRlfgaJQbfM1P/lLEhOdrFAII2qJp4Bz
lNEmC7e+sEHOXdK0LhacD4uQ19N6CzWpkm1GxIuht34af3PzdTtli/RS/PY5mBJcSKBpBrP+G12r
JhSR44QJwqy/2s6qbGFr/tb7JzQnML9+J9VemBfA83Nv8POSx337CQ8JTfwBdImXZjXgCVNnaePP
qgpWRqH9/vq3OneoP690/Es+rcRl2IjCBKWUuPMW2jYJ3ntCZTVfXhwlX3qo4w/6aanULkP80jHt
QfgQbQs9NWnJ2uGGSB3jwhV/7rv6+alOduCAl3OECzMVf87sYRkEd31ymG0a6niPI8/Xr/DMJWIA
ux4TnD3cJ7yTxXQnzPKkbAmSma6wZgQtNy4cqDNb3WBkSZK4e/xenZY8TqxwC9aBqlSE9bJo/SoZ
d6Uw8Pr5P9LOazluJFjTT4SIggduu9GOniIpUrpByMJ7j6ffDxO7R00Q2wjp3I5Gyi6Uy8r8zZqV
5cIkYZAus3e5t2RNm10oeibR3qOMvO2L5CVItbemUnZVslIbXzqsaGDgsQaSnwxr/iTzfXTL1LpB
YMXwvo/+abT9kwR3peq+MU1O7lffWlRbJnU6uqQFwAPcT4P2MULY5PLsLXzb818y71MJJUWWvwaU
U+EV7Q6HAry1Me5psqwEmtKKWTZOIFv855cIAmi20zwYj0NSsEySDsVTGfEH/2oI8doZb6tgV2Os
UqCq/w+Dw8gcg0TZ/mgtl2ZAlxubW81Sv0DUkzmLYxPBkE+XwywsGo2nqM1VSpwPjydR52Gi+l61
5aCC//ZFHe4Rg/n7GGwxdpiiAn6Z7zIUD7ywdUOy0zIBiV9s4tLbqfVKQrA0kqlQoINptuhpzM6o
ti8L1Z5a5h2MilDUTq7cxv7T5aEsHBhUIybLYcXgDTNvQg1yWWloHRa8KZJjmnjHEl29yyGWx/En
xOwCiRoktZVQSrc2OA1HaUW+GQQakEOnHS5HWto/nE1UJBTV4PibPZz7XCpzVdAqt4p9Vdw1qr6p
eryL6pW66MKRrp3HmR1MeJRZ5TACe0JFfG9E0ucgwqUigJPopXuEJw5G4f3DkjOnkXH5oy00B8Xg
9ebFlZGAIWvsvfDHE7B4bHbSlctKXvyEZ3Fmk0XDCbHOnMnK0utKAerz0Eu3vrhJtB/B6KjjVzN4
VZJTbL9aFh58W7m/A0v/D9OokKVi6mUb1NLfX85dOSI5gnkMsEMXI1wgkbXP8zd+EPlat3KpwD4l
w/8vlj2DBuhwxUw4njD/sKGLzD26wttIvultjN5u/OGQDjtcfzR5ZU8sfuazsLOV6pI3Qz/r4cDV
NwBaDVh/9Z3e/8s6PYsyW6dSa1RhE2nUuSt/l0G1VNWfgaGgtA/zIdC2ie3tL0/dUnn93fdU388d
1H0I6xrfU8QjfhanaVjGMTKcVjmB3OqiymkrSGJ7/H5c5NhXwi9+V5WHBx0edso8OwmRxAyRQaJL
WxblqyI16rOnFA0A36L/liUi/wJZA0Xayv7u93EDDT18yEJomWbMLdjKzaPth+aD5ltg+MIyXCnm
LFUXwZb/+X2z7RUmLq501Dy4Ob5HviPEI1XaTW4+W8Z3IbYq70tY9uV4H5n/shbOIk+n9FnGW9Wq
iaUQX0YpPofSdY3rTFaSZYPpv3Xj6B8u+/NxTvN0Fg0wsy10brCtAp8PXMwWZmA17NVmrZ8znQXz
TGZ6eFHrBkRBDe59IBZbRjEXBLiq9bjwVghHGFDzsVYq3kzqKor6U4lXMsYpif4Qk9rifzBUiOuz
mOGIDjNjm4pTAF/wUO3l7woyhtKITLFWrBzJi0v6LNpsE1uA0MHlqeU2Ahxeo0udy+bOx48lWNm7
S/c0aMv/GdZs6w6qHLSj1EK9aF7g5GMVGnj/UJrVzmPM1r8uVx6uarxf4ZYLLHVBnG0QssKyd2UB
Lq6Ls8HMlnss/EkYgeTJpGcZP1jubwV1HGT3ugc/eUJtbeXkWVwTEN6p5VHMJNl5vw4zlOabDOb1
tuhvG/+2q+8rC9WpR2/4fvmIWwxkCcoMeH0jcDkbWNCaajdge4LE4B1wJcQNKkpu8TcsV1aGtLQe
qEaB/lV55n2Ap3oqTPq6Y+Hlsf4aa9XOU8ddlUUrZ+JamCnZOjsqdPxCsMSCkG1Lj5Xnfg3rbyZq
bn//1c7HMp8edGvEMHDFN8l1ozkjKruY1EoIw62MZlrA87OBV6RNQsH5B3pnNhqpQQI/h4idIDn3
CVcUC1mGsPmHDOk8yux4LV2Vh0MZQmK3klcrr9ujEsCL7FI3fDQ0/Dsvf73lKfozqGlNnk1R1Kox
7TIQ2Y3my9C8m5+mLzWOMpq/Lgda2rXn45qtBahFdHs7ju3JDTNSGxCuWH4lUvlrkKDSKhaMd2j6
Q/37cty1Ac6WR62XWtw3Itua+WOjYWlTnjyo9ZeDLB3klBimjiyvB/hW779ikCBbzG0CliP+JPuv
krSpO0fr3JUwy2P5E2Z2xJZ49lRRDCjFgofRyPgdyYdBebk8lqVTCMFMc0LdUGaaX7typ9XCTTh/
kvyX2TrIOOf1J9Wj3rvCMFn8aGeBlPcfzSKHtRJXZj/hruTfAEbZNNKV75Ur98XiVzPUqfNL6Uyd
IyRbfMzx2uH8xt8G+abUSYP81LrNyvGwGMZSARpYEI8QaHs/nMFvmRnEAikiHYr+MfcmGbm1SsvS
GcQT0aRoIIT+AVgaqonUCqtD3DDG1bO0Pw2q/fT388/TjCarolHLmZOnkJIPkLPvmRbMLdFzM+Nj
K/2Gw2CEz5cjLR0JZ5Hm5KnRbsyyodez7XHRGB6BlkLafENp08PLEPWrqFjZP4v1wPOIs/QOsBqe
LxKZctu9IlRNuMppqozEufqsN/LJxNs2xyCIXheKVtEbEtHYFtU3UEXWruCler92/ltmyz8di6Yo
BaMv4h+S+UXX90qLLRhsTZy5m4Ovb3r70+UPvrS1qasCtqbOYEFLeb9EjapPsJYlc9JqRNL7o9z8
LLVHPIe5/f8hkk3yjio1MNP5IcJNmTahRe5e60h2+WDVwz1NsKMV7z3YFJeDLW6Ks2CzLznkooh0
twVE7kZbNL5rbw2mvsCphM1AUgbsysYWdH6GFKbVq5oN0yTIaGvFr5LmI+mNP/QQPg7BUy5F6tZW
6SDq9qbxs5vOUraZqTuDybEzTqYvHVKxbNs6cArT3Lrj6+VvsHCYUjmaYHbMqw3z4v3UpjnKQqEx
Vts2vad62cqQK7NrHY3Vy3EWvrVOt5SOKV/C+ECtDBPfM6WB6ycpbR5mluMpa/yH6afO8iwqsJoF
XOG/xTpLSYy2FWZj4Tztjl98JCSEo1Rvl0exGEIBDAQSBzDJfDoxyZG7rMb/biwEUkzllzpMroSR
rCRXS5MCiYfqK0Br+eOVIFnWiDsvLweYB8J8la2QBpgjmpWbdHE4Z3Gm33GWxKmhirQ3ygdgVa7q
9Mr8NvaHyx/sv+T2w6SchZhNSh8kSGdnMjwbNMJePK8V90WGazoO2zly1gK5WSu+asdkxJ9E8x0z
g3JLAeSHlyv6bauLz0MlFB+WH4qxShw8tV3FTYwQJbpHaXo3lHn/hO3UPboVAsWO1nsK27p5A7KV
rBTflwqDkFr+TMssJWw7XW1qeyy2gdrs8GzcjVJ4kpN2bxTlLQreJwUXC9wKHF8dDlGPldjlj7m0
h87i27NbCDu7UdWSkD2U/lSQdlfXyvJLd8sEg1U09hAZ1jwfLStTNxOXlMdV33LVMRBRRbtk9F/H
5ntbvKTobagrVWxlcVRnMac/P1uEiZUXWoGl7hbVro2QfkOOoqZhwG2r9lIyngYx7NpS30S6dELl
D8s4hKzrAGsORM/M/i7OW0fS2l2TB5+tRtrC+tqL1t+HCPXkqb0dUUO7PA8L25MKD2Rq4OXgCObF
6CRXq6RSaHrr5qHXb7Bd0IttV/79yUwzybQo7qsUseadv3JoVC2S8PiqtH1u3MrixY/v7Gbl8y9N
+bsws0UVV5ab6QUGjpporoGT77CmPOXCPKCKeRcpxZXXhHuUFK9az14pmi1NPS6E5Iu0dGnmfmia
1TWFilQBlWfsTZtWwvU4/CQNTuitptWbXxs4BTwjh+z2T4X8M0BgNx/RWrsdwn1dHpE7w+jC1Xc1
gr7hHmfUf5hnmmwkI0jeowzyfmWqJTZwXs/Z5eMEjqR0ykLLvOfMNt+6Vlrr0y+tKhlc/YTDoUs5
Lxeh2OKWNlI8Wwx24SOWHupdqoUxXGY+NL1SPf/94KiS0u2Hp0cxZ3YwZ3Ws+LaGyodqu5u6hDWf
fQmapyZducsWtjcYG0q7E2PI+oCDobpfRFYS1lv0mDZy/8mOVt4dS9/tPMDsEtOxiUvFJFdCJ8zs
975+n0dXQ/Dl8ueaPsfsHgNdA13FpIuss2LfrwWkk9kjfYQ/S3FrdLc6OJHJEsFAgzj5+2wb5DRh
YNmb1ARmFQ/P6ga1M7AWbbqu3SRxfxJDPMn2I5WCXMwoVo6AhSzAlKHIoTzKyJis90MLemT16qzJ
t1oOfewXLma6upb+LXw+IgBqnIqh9K5nMaQAY2gsK6g+VPWhRjkKkaxtoMeboX2KvHB3ebIWlsQ0
HjaTMuWCc6Ka2xkJVmkNS0LadcW3bHzQSideLfBOcz5bE+/CzCaqG3184nPC0GFypBxHqp92haMG
sofVU5z/Fn8vggIOF6qbbGCOhq3q7ECy61EfK9x5tjmaEv64s8Vqt2x688zHBIJBE+p/Qihz5AvA
78hEawsMz5SoPUxOVN7B7H8E2s+yvW+rK6T/9ewQ518vT9nSAlEMZCwga9K5mZ9+RSEE1l423Hk1
2viqisHBz8Z/qbCTRbz1cqylOw/yGXIAU5dIfHiM9JqkWnhLMEi5vXL14FTgeWPE9b5R6NzgH1Ol
D6GfwJf+cTnywmFISq/wmiPDEmCy5lvNl8akyZhAJT6GOF7bWbK/HGLpQ56HmC1KUUp23tVcI7Wp
PKQN8kzwpG8wdvnaaliwqsPKJbl0evBKYTzg6jmHZztbxjY8wYW0wmPwWMTfESDJ7JUhLXWQp5fQ
/8SYrfvUhkBqmiltKP1OQf5aQXHNjGncnES2Axm41RCQVz4rKMaV0QkposufdG2IsxsGb3vdG+Oa
fW7m+wwfLNR33a5YAWQvHVrng5ytDW+E5e6VRPHEbnTd2wbi4m/d7lZul4UwE1tZZ4vTC/sgUuFq
iKt3yL5v3YC3pXUTdNFWLR8sXLUvf7WlQDp72QZ7BalpfpKgiojpF9KIW2Smr4qu3idhdJu05Wc5
7Ve21VIowDdg16B2fBTeKPtQG7MBjYooQ76+2PVF8LVN3ZvRaP1/GBVFBg3RRh3g2rzR62JRaqKW
Qu2xPoT/6dfimBU5mRKtPDIWLhe6hqT9KKRosj7Pz0TRZACKrHKbiduAZe+bmN3vJ41wLLIhWWOx
dnm+FlY5+xcoHjQ0xK/mSCkXY+hGF2xkFUl7RDpQPMR3WV855xei2KScU3WPKgrKMe9PQEPvLDuI
qaCoMQZ4eIMl92Fr+FtVHdyVAS2chKQ0tNwgBcBlmrdF6xQdeFNmqiqwJoVRwo85ltXe1p4AUa7E
WliBFBJhxtP/IEecsyn0HI9YLBUz1Fd3oXdjyU+ZfvSK18tTtHQQvgsz3d5nb2UczYbI8wiDWZcj
SnwHQ/daN8L7DtfYJI/3ofoAj30/qKMz+M9C/x3hFLfyI5a+K99tepJOhbz5id8ZYSBLCgVK0xsf
hhKnhsT6odrj1ja/4naAY2i4j3NyO9LyT3XY3Jm2OAjzRcSukxX9lefZ+zzy/v5cs89/lfb+09iD
RG1u2piRK/DGU7d95V2HerFjVf/9GWDzdFJ4+QtThwDyPlTDIyeAhk+F1m9pR/onHTtnI/luSMnu
8rde2i28COkMkamID2do7cleWuOgy6vj1PlXTX3Iwv3lEEsrl/4q9BJ+9vTCeT8Y0w0CPFanlr51
n8VHtf6tyog2hvbKspnyjlliiWAoTE2Tq1w2jdnSTU0LB1LZRDiQ5fDaKwAvFDO/Lb18ROo4v5PB
OR+8Ovl9eXhLYXlMw8HgRYUiwGx4gRwgdov1FR6yNEbknS5/Cqr7gmShubIwmL0cbWm+8H6ypkci
laF5q1/VUsnHbbfchkG3w+DvGJj1TjXSlcLJfw+Y9x+TTwVYG+lVViKNmdmkYfmnlSogj6iXsIvA
Ofpe1n8FmNOO3g0ON5b86rkvaXhUxJNCkQr8k/IUFg/l4+Xxflw8/I6J5Uirhmx2fhSIli8vSRD1
Zb9xhHeKywA0rzP0K2Saj0fO+zizzV0lfe2FDQx9Hb+f8kdb4ip6j9ScjQP25RF9nEGqFNAdmUN7
UridvfMxSRWhjunLtuVAw+p7b8nVpouD0+UwSx/ORpXcmHrLHzd2SRk5QMkaoaSo3SrjoYqv5EKF
hbQG618ajz3pn0/dZdKJ6cue3RjpWOHMVmPRjqWM6n8bxLWn/7o8lo+ZCvUqmkcThF/52EISGtw3
U2cxytaApPv4gPUB2sq4MlrjjRtLrxm06BIHj8thP+7s92GnT3w2MtOIcxm3AYii3IVSfgpNx9eP
uPVtKu+7Mv64HG3xOwJ4Qu0YIo0yz1uQABr1clqBIkUj+q5VTym90L+OMS2+KYmlRf+h7YMEgOTC
VIyRmf4ylp+6djuufbSFjYRLkTxh4eHgfTztIyOv2pQQOH0r+Wdh3pjNi4ltlrSSEC0sCpXKCw96
k5LShzwviyMsiyz0iorglAIF0R4sdZ/h3W1u0AeyxAojbWExMAXyBPtEF+9D/oVYSBtLvV/ip9F5
e3M00Kh0x2LTDMF9muj+kxJ77XOAQPnxr+eMfUXHhKFC+p53BHXJEF3UodOb2gfF/W16t36wJoey
sPZoInNQaBz5lH9mp70mmYFdqXALTA2vSogyWIY5eVKtAFEWziTCgEUS5ALclLOjQi9iT5KKqTgh
s3+7jWzdjzkOGmsPw+Xh/IkzzeXZxg0KNPQ7KwCQLd0W6mttXqtrBMXpPpjdj+dDMWYQ/jzwelVI
DGWyDdWHjTmuFcpWBjEHKuDfotZaCF3KS9EtCF0E6nMM4b2VosBCqUqZnuqoC+kyr8D53LuFh09L
GmRb0W0t65VGvcgehvGNtxWOdjziaYytMakXF8JZzNltG7t2EYOTB+5RGo6f3NvVndJqeOet7J0F
dMT7wU0f+WwlaGqUpEYAvEEOwuQaawPQv0X2GnojBrAqWD8lzrsvZpeUx3aQrQdRadY3ydM16Ari
VxAIDe0Py9xUOH4/yb49XEkQw4/RqGZXVa9XxWYsAulweccvHDXMiGoJ3sg8y83Z1zESRZHygeU7
Zo+uf5vwCutinIYOdbrz8/3lYItTAdNRRgmBvHKevlZJHSgC13DIm5C+3E/CxnequW6llXxk4WXJ
VJwFmn7I2VRghoJ1b0MJBRFAXpbXRXyFaZDcoKqSbbruNJpOI+/6qsGx84SyxeVhLu5XADLouBiT
xMl0m5xFx/ZKxq2AAp/dqA4el9tgLQ9auPgg0EypORIuH+s2eQWgc8wA6Kvdq5khcNa+xNiWFAne
Ls7fD+Y81OylI4NMKySbUElWH62wvDKTaGVZLNyuvGboQNPe0CnnzW6EauwLLcgAbvQevnMGDhCn
EuSOPZww8h7lK8NYW4iLexUyLAUV1v7H8pAn+jHG0AZogC+DbXttcC9ofMUJQ3vfFT9QnMJ+nNXR
59vIqm9rdUDBvxP72oL6/hj75SmI1Cvsp+6FkJx8tRmztISQrkcyQ6Wn/CF5sopBV3jjoW9kfuua
+zb7dXlWlw58Mlxk6yZ+5we9jL7xosozmNUmDL8bkbcTaXGb6MXKRlxcp2dhZounzFPLqnKE+AyM
eEx5J8X7DsRHIW3d1UrO0kl2PqTZKioszyolE0UVCYCNBPPKptXSJF8y89H61dr+yiZfOMvwM4ch
C3iCiqYx2+RD7g1eVEybvNgZ0WZojsgwbCrg4389U7y/hcXZzPPzQ5dMT/Fes3w0wDUIZdqANWhm
S7dmv6ZNsLAJ38WZHZml23RlbhEntu8bc1fD8wyxpkIySZavzfA4tivP/rWAswTNs32lktWRWx8/
1zBwypCOC1XGb0Fxa+e/3TX5kQXRUbTWz77kLFPTyrJIdBzl0ego9ec+TLMrdwCYiUumAEAu5w9y
ICTsV2Pjtc+aH5DGPkk4bjkiFNWuDvXmlzf28SGJ5ODl8iQvbPd3P222mDrMuuVCnuxUVOwsjcdu
XOlrLX5sFfI/8vrs9nniNfCszQes+LaDVN4akHpRbXBSbuG+rD+Xxo+4zPe5vFLnWODa8sUpC6iq
xlEr5r3/DqdBoLbQlbMGi17lKutw1P3p+d/qCANTXD33dvAsqm7Dgw23NnbPLgBurK1kZotf9+xn
zL5ugwhT7+X4eVZZ/k1V/UOrKp8vT+ACmu7dULVZji5VIoBBxMsplzyMYcKfoR7d2KFybIboq9aK
LwNW4Vnlnny859AR2l6OvwA+eh9/1omoIyGJpkNgMlO0fKf3PuZRvVJSqYg/90UFIz1T1YPIbbx0
s7x0isS4LvqC92ufvmEDfI2RK8el4n0RfjmeWi0Mdghglyi/j2+TOvZkTYkbQt5h8x3ZidOVobHy
PFg6UilGoAMKgQCk2OxEyNpIkpVMIT1EPKd3VMFzjbZe5n25/LEWJ+s80OwkSBOzzt2ux2IjNeh9
RfVt1oQ6EBjxWo9JsWv65Dlyo+uiajd1C3C5EcoaWea/hs3sVUfd+M9oZ6syKGU1HSRg6HJtooJR
yJ994f8KEr3Z+5b006Qov9Or+jkCk4l7UHPbasPnRC+tfdLZb32Rj2+ZJUWPeiCn10oXJ/d1P7zI
lexjlF6UDtXAbLKIxARcZJa4zu2hu074ezsvHu1rK2h/5HEy7npleA4SpDq7Pv3t43pNIjQiQ1KH
x6gW0R44WbNT5I4DQk/qoy237bXRxt7DUAe/wXbkTJSaUCOuf9dDvFIJWchTzj/SfFv5VEcKi3W6
TTzrOVAg4CgNBE5TuGJ/eVEsLz5aBhReqE3M0XuKLHM/WGRcaeHvev8zhXxaQwc8Gv93cWZrj4au
hIiTV26FnF+V6ahte4kpyuJQ3aUittfO4Gnjf1xmf8Y1W2ZaQSu+bhiXkdypxXMqXTdYSNuOURzB
+pTyIbZ2UXv43wySGsz7FxBukLlUyQ3O65ba3QNaETe91f+kOfQN06qVL7pUVQBpIyNXwpOLc352
btBrNTJPAVsaoqc0XBsSdqqqE1730SQtOdS7bg3mO03Sh496FnE2iThwpW0tiFhER7Oia+b40pvh
71CFT9ewRIsL8yzWbALrvLVC2SWHHmxrM3S7ohGbqD714Vp7biWQObtCkrTt0lSBraK7eDjR8ey5
EdT+GK8p0S6IBCBy/mdI5uxZQCPo/+pz69amKq8xQuRxgEV5IwGU3dhuuVHEPg+vsTO1m9PlpTkt
hgtTN39s1jGQfNvk5RfFV3H07E0GzTvecNK4svOWso7zQU5/flYFEH40ikb971X7Cb97lKz/lwGm
s/MsgFpISuYnLIyWPkumKBtjDd6wPASSRnIL66OantbZSaBh0rgNknSfVta1O6zRXP4/a+FPjNln
kmO7NdpJ0ka3eidUXuxSbEWf7EI3ebDVcqNHFDYgg/abUBEHrCy3cbGaqC4ekhS9wagC7YVv8/5T
lm7X5kFLOlyK9rONcGQfD3dSQ2A5Ogw2Lr/IevTlVxsT4U1v6CtrcvE4gWY4NayB4sxpS7AX7FbF
rXBbqNHe1PIfsabcSnryQxl0woe8SZSVXIuC+9JGOAs6HQdnyydQ2y50PYpxpVmHu0HqToE7Mady
WWY1wULE9Na/NdSk34V4cn6qsu5+LNviWUnsu9RqSh4qtu60WY8lsR18SkPP+5kUge70ujk8ZWHZ
jxiNpE2LL+RYfRK4Lr/0tSuHmzBWvU9xWbUHv4yuXAUSVQ/QdlMVbb4v5NQ69mnxG7+UJ9uXuoNd
V98D1x42alVY3zD1Dk/8Hcw53bwyN5IdP1ZlLGxMpSOdPBVZtcc20e1Hexzqz42L6XvWhc23sCJh
8bNW/embGcIPXdrkuzwgGSZRlo5DVWG9GjZ7fni+SbTQ2+KyCP1lMOyt14unYHCRG2/cATyBzv/h
tZ9TV8WNGNWvbGPFDTaLuQgdq2ntx9YyMyfF436n1zUNa7dH5S/Vb82geM7r+kV0Pv7X0Un4E/pv
GO6aLtoZpReDu+1eugCLdqsu7qzA709lYudOOPGJYMX7ON5TviyMsjzoTeQfAqAxXW1LzUZviy/G
2Lq3flyM29EwnXwyAkIeGykyDFqmbND7jjnW96jRtO+2XRufq8b40bXsLtd1g1vMaeVkq/ekfSrG
N4+GPiDo53feya3az0JhZ8BwSsiM8u+57U5NohFXAFcd74y+uAkj9wnw5ENJJcGpPZG8qP3QHzIt
Lq9Sr0yPYWk1m8Qyg/tKYWJrLzEPdRWjYpzJQ7dBEkLeJW5675udcshl3XyoDLv8WlZKtkGk4Stm
t6ozlGb+YJit8aWKa2nTh212I/H3j20wmKj4N9U+ThyJnVqk2H9uWtlq9h54kTtXQRhz7JpTpJST
F3w93miZNl6ZbVze0/WL7hpf05h2JeAG6gqn97VXIdWHpO11jNHr4K0rJiN4OxaPmplURxId/zrP
eaXEZv2zapIfURxZiHGm2kOa9CBpzJRu27aspFMyVDh3AoCw93UryY7E5jsaag+0qNG7zeQhvsma
6qWw5Wqr9H57L5mheUol030par1wgmAIXrMosXe6OkoOYjEBaCWhbLtIMw9hUgwHodePdZW4N7ae
HKM2R3sH8Jv8ozdUbxeGyE4WLk/AQAkap7B9d9uayslMrfhgYIydggVVvV9+o1k7l8fFW9iK4IC0
tfWbN2SFOGZo2TduVfOGyCI6FYq47oOB6uFATUrOSuvY+LbxZbRbxUlFXuwtv6mPeqr9qPTc2Lh9
KG17Tfe2Wtt3PIftYmu5bXJMwi4/VJ0+XktZ4mub0K9/1Yqbfi1K/aUTprvr2vF6yOPuc11bqJSP
brVvycF+S0kGR1/K+03hJYgn+BZf3xKhekjVStpBVH3qmrZwpNQLNjWtp2OCTF/qlEUdPRXgdfZt
MD5gUo1vbFM+6JKVcfD5Ey2uG5RHSnzZQVYQS6yH0d4qnYx2uIwoupkX47WbTv6iqu9vGrDsjtxK
0d3koe3nvrYXWaE4jY51lGZHV5KuTT7gZYdwU/oJ/98epVFFPbh6OOy7Xsp3dS7bb2aCXa0l9fZj
WikvqWx8p4cQbPLC+2T544PZx//QjqWLoE+uMzSatTlUXbMwkI8TUW5l8VBrt37vFMPKXbOQWNKp
4I6GdmRiczW7Xc02ajUfh/ptH/Z7S9NfctW+ySIUJ8Xfw44nKUEkt/EWUvCbn+WwXtxzldsApOy0
O0XeNhwyZFc8pIX+/oWD+sBEoqGIPmUN729PI9DhL7a0B5KodVT7WmlMR873A55yl/PVhY83tcnF
RLwmOZi/S/Uo+L86P1p1kxZHO9sl4q5da14uR/mvVgexBSz/++GEreTHWskq6HrHUJ8Gaa8iVqy+
Xh7LQu5t02xAyIrHGqOaLQTdl+xibCn5klOAttoK+9dQHYeRG5W2z+VYS4klwXCUEVPx/AO72QtE
I6cTutSvTnm0q8qBPexgrDlwZYnyqhMvjbIjJ8m1lWIrplkfcytoLUyWiXYIszZbhkoYxJHRDEji
yjpe911e39oJiUPl2U20wYApoukUWs8GN/Vk3B7y3zDbwa132IjCDo8oooZHCv83uhkZj01rXrl1
Qbsmq+R4X1ou8i2+Iju1j9+f6IIM54TgOgvpmkmUhGJP63e9HIYbT4VprXZVuAkwE4AVmY2bxoOH
rShw9kOpuzGiYPhM8uU7djnoWy+3cL4HaNC4sr3ro6TaWZWCmvogvmp+6t/ldv876vN22wQ2flij
1z9YqV1hTBvbzZ0+WspzRxlv09dW7riVjeW2VdkIOGUs2qyZcGhhTNUdnaV012Vq723GkhdfGxnD
Z5FU1mNWp5iCWVoEHqBCIHZsqy/u0BjxJuMmeUpiKLXVmOGMEcDtuYu8yLzFD8R/EIl+NHhM3oat
98m1xLMp1TABwz5ymhptsaY0240ik6fkYbrR4+hhyPTYYaJMx2iVb6PnfSVn9LfxmD3XzZC+Najk
bxKhHU1TQe26id+0qIzZ7HG8p1Ko3pcjTRI94wdnfls9SlUVbEYtKJzUtZUHw5bDXa6gmOa3un5H
N99z8NQMXmTN/ZT1qnkEAlQ7vdZg6dYIP9n5HneBIyxfdZIycR+9XJWc0ijie7PU8y920+dfiyJ/
mI7TnZzrr0Xh+87YRfrRrpKX0FUScLwotslZ12AeJkceAAIc/hSMXzw3FQgU4jGSD7y8m07Rtmpg
oXopp/4hxdjxp0wZHma6lj4GNGuPsSuTlXpec69GI6rqIq3tLeIh8qNeDvKtZxQvkSSRYppq7XiA
F1Z20nQgzB7r7/bRrFAwojfhtxMeiTZ+0b408nWo0cPX6OttMyndDMXT5VNj6YQ637izJmI9hC0O
6JjCycZJ6Snks7XMeK/kt3m9wh1YDDWBoTml4MHND3Yv7cKkMkS+VSyqRlF6sNu3QuqOaattaJo4
lwe2dMADKPufaLOKVdbq9LHBQsP0uNKUax9aWDpejf5KvXYpDF3RyQ8NvscHQ62kG4ywa1EpjOTn
ItsFwQ+3OvXeynt5aVmcR5l+xdnTNdaCfii8qZtVf4u9O4x3D227QzOWCjHs300s/bz89RbK0OgU
/xnW7OtVqChI0I4x0EJzOeivDOUXL8PLMf6jEM0XO34CliAjt3F8mAWpK93jaAS7Xpuu9TWRLZ7g
cirx2EAdAUPw8i0VYnz2QQduAjf5piLKuxkVHzqCirhmNPi7sK/fapF/t0fjh5YrdG98t7kJkRc6
jS028L3tB1szsqeSZX/tmXm7M6PecDoJ1KRbB/GGu0HexK70D4td1ynNTsV1rECnC/NsxnQ9cosR
SNQW9tkmKu8C19uo4lHy39w1nvv0T338jH9CzVMZU8orEUugDLS96mobi4fg5ZlaWg06CtwQO8HF
a3NCrmF04xCFEFelxuR5aaSm02eGufWswDpcDrV0SADTBSVpT3Ja83y2cMfaVDMg+EGV3Hiu5SS+
5RR5QL10/NaHa5jdpY11Hm523kaxYXZST/occL1oaXSszKNlbYf2uqz3uf07iZ4vj89anC301dAl
m/guc45BXGlt0Id6tu3URD5yn39GneALMkYBFs1S9DJIrr917SaDVqG2NwEOfbXmfdHdzHe6CSIr
/AoVPfwumQj9E6cCbWYlus6LoT35ZedtaGt9iusm27uR8Va21mOaBL9dv3ocPR+FaagWeynypHuh
owrPwumd3AhvVCPWHHycVZpxnboPTc+/4+oMd4WsPqmi+4Sn83DseeF/FdSUHszceFC64FbuManQ
87002AHgRrW4IVe4GaSsvlJrmR9Shbhe4eGieSbvUT2EtZsZuxobxre+75+1EJ6D8LzkPijVT6Iv
7npzPOVG4J0Gw3r2qaRthwS3QrPJ3G0Rqvle4RX1f0i7siW5bSD5RYggAJ6vPLp77vvSC0MaSSBI
gvf99Zv0rjU9HEYzrPWjx+FqgIVCoaoysyVIlHoI/51FSWZfED2sgsLSkBdOCSZTcpA0We0Yf+v6
/kpj/K2MVXsI0wgNvOrdHIrNsu58US5PIY7ITAQMcBxS/s8HvkqyKoqhdYHUQD5M7L7PzH2Dofax
A0BzfLEdccCXfTSm0HdkA4UbiYdx/LThXRs/Ynb3o6ijaSjblQbIiDPrKZ/2knujdkVE78b0rP4L
HXOo9fxZ8v8WXI+s9RyjVlxH/0QN503tTzoUzKGsdGkOW3I9a1Hh2NLiedGWGNvMi6HydAkOatDN
Z6II0smt0r2T/s0D9NjYIiZkAO1CVAdfEhQbrj3hxRTM9UTUi09/rLXUAWAEvKYdgNm/dP/Ttupr
iCyCISZmbmXu6TB4TrGztvDPK8V259jO4ppts16iGItrlmaYeNtxuRvTN8d8ba3zIpk2roq1UQNY
m6+KmbDwCyOZyJIoFDFcMDe7c9QK3LCZ631Pmtm5uuIHUKiBHIC/QZ/urbQ3/H91SwFNnSWdUd9d
YkZbvbVifDmwqOY9giFY/Jz+rO3sQ1FvMahumVqkZLlVqFzG8BJFrq0ehE43HRiNHM0/7SRrng9c
6p8VLT4eQXUJU37Aew+FFqHsiBwT7NG1X2uJ5qtu7thA3/z+tNG1O+rY6CKMsGbCoJqySg+Ilqtq
QlfDyjdKZGsXL0YxZ4DJzKz3z0DzUewYdcWGNoRTKkUDMD7WHAPZQTKcg2Q+Zm9jfji9pC1785KP
7OlmaGogUp2vXQcvAe0JNU63QLdcdshoxsTl+nggmbVRlFnLnI6XOf/9yCwMhOAghZdUlYlOgTrg
7sPLaoszfdUZUfOBFAtkSL8UHGNBaSx4jzRGleVNJKFpWQHZd1tMzh2esGzDKddX9cfcksETzGPV
kI36zKFjg8M18ksQTwGZtD/9zdZjyceyjEXYp4nVWl2PipbZOO86uy5NzU0jceO003kUTQ9E2Du8
8UEn/K3RjY1ItnryjowvroF8GLR00OenuA61QC92rkiHujSDlObWjbNlavEIzwTpWQQ+Qs9xvtvp
tdmfj7rpTv1hjDZI8FbvAlCMgw4LI7xfuM+QPqkqMbGovHzGIJMmL6PercNvlg6GrFBs+Mn6B/ww
t9TiiMKEgEMT1YV0ZjQhl4V+YOj6JvmblaRuNewSB9i/y0jbmBRYN4z3+IzyABfCkr0iVZZKG5tD
paDkXu04SAYNX2SmT2XjT4nEmEeB8PmcCM0zWbThuGvnA3hv4EyArMRwx/y9j079GJUJuDRByUEm
gpHiAkoCo9kotHOhYnT6jKyd/GNTi/uhchgGmUtwQzv0l+yuWgfcNKNv4F+ctrPmOMd2FlcC6DT7
XDgYADIjyFnGmfBaPNdLu79o0EUba/4y1mrDfeaYvEypj2zai6GqHCMemfqHWjD5NqKzWINg+/Sq
1m6FYwuLAMNAMJiaNdykbgcrUCoP3cJpd2Ohl5f2FCPX7PgNfrPu2aLfutrXQDvI/JgDlVQ4qrFs
ExVmTxwnxWEUkwdoIGPnnX4bjV7HZkkId57DbIZboYMUUV1H8cYZWQs6ILadyQl1lHqWN3BYdR3I
LjGuUyp0DA84D3IAiMvFROzpTV49DUeG5s98dBq02tZAEIqrfoRn2h0On3R+gHz+6bSZ1f7H8YLm
33Fkh6BFDGAXQrXU9s4AYOJ5XgTmcE6svUx+TCYYl6E7d1+LjdO+upFoVM0IamQyy5KFaeQV9Ps0
sMo2HMG05OjJV8N1lA1RAJUs5Rqk1IPTi1099kc2F5cT2Es79HrAwxKP9lVfD/cKTEP5NLwOsbXx
+VaXh0EhQIBwZ+BZvthWPUWLI8IZyepwr/XDOy/pnrcpaAIwKxKy3emVrQYa5IMA8TOMpi4Zejoz
5RJDQ5UXNc1DR6UnoVNRtuwy5mgsQW4xwaTIaZOzY3yJM0cmF5uZhq0wUoxeeVHog8iZWw92+/O0
idVVwUFm2iEHDbrFJmZhHcqJYd7Kjn9zlRxQz73K5INygAoGuSLDEPJpg6ux88PgPyOkR4dhZFpl
puUAOiCpu1OBAY2t+PHVAnjKAK1AEgH2AFQFP/uFIqJNspiB8Ip1FywdLwdin51exFcvxwsBaArs
mI6MZTm6OJUKE/kZSGEM0nuNQoOweKnx7Ldzc6OM/9UFPltaxChihrbezZwwDig7B624tnNwwuri
+fSCvrrBZzPzzzj6KqhZxRHmRRAKje4cw6cHozOoS0rzMRPjsyGkbwnr5bTNte8Elhs8xVGLZmh6
frbJqh73SR2CJVqQyReFpIeoNrc0579GCcwTHVlZbCBVsZmrDvwwEI0GiMGn0dtAMNdCr7TNvGA+
LJ/P62dbi110xtYJI8eAam2mPUtHO4CUbz9ZkVdYkBRJSohWlOZtXehvp3dyzR2P1zj//ejr1QWI
5AzpgDhIQ/MYVEmWCc2t0oLgPdvAim19tHm7j0wVYUy1sUe2WPfCrxJ1naNmeno1WyZmXz0ykYSq
IyBMBS0eCseM3UdsyyfWDtXxfi2Cnsw6Kykb1PJB7oR2dxG0mBlJ6BbIfuOzLNkCzGHE6BADN32a
XLIk4PxqUr7a4n7cWMxywgHz/UOIMR4cI4WJbUu7LspbLsl/Tso+ufaSZgm8IiE4g3BYmYxRE7zn
5YsGafKiuOfmVod0bUWoC6LVAvARYDkLdzaSKAbNi2q8jKIBfzm2YMb9ddrHVk1ALNwG+QHoa5Zj
xgr9u4RZaeOJmnm02wmA0ksenDay5siWjpKfg3RhJt3/7MhmBZ0XXYOiaoiJNzIFofV42sDqKgAj
xFcFIy23Fn4cWeWkD4VoII1yp4rLxDpL079ZA6RXUHeeq8HLZLw3qjCZhzU9kAcHudmeO6rZePqv
HROkpyAJQ+MJ9/YipAxNU+VE4FsgzQMEK/GV/cZiQMIssbGYtVvu2NIispRwcZBGgmy5LX/Giacg
iAlhQoN4kInvoy28/goaBqqiRwtbfJ4k7TKrwGQs7mswhdwOkFBpy7N2OgyojibsVpo3JB423sMr
FYZPVpdZPwErTUMZcjfS7TJoHhQvZfoShocekzZafmaFl7J6aQCDOO2LG1+RLXLVGDM0qWRo9raZ
cSHjwjeN6dCHyodKye5vTM1KLhhR/MpnZM6ouLqLsK/xL7TK3STC5Tp2TxrGj05bmr/Q8kLHSOYf
S4tIpFoQ91ILhL4oB+EMNO1FDUZmOyg7VC8B+ttY2Op5PjK3OAlFUTsVb2CuwuyzESdnNH1hGX04
vah1K2iX25AIQyt7EZbQCoU4hzO35TsVVE1yrso3UU/+aStr/oAKxkwwg3nTL7rfTd2NXK9w1gTm
vVJd7NpqptePxtfTdtZWAxpD0HEidCBIzX8/yhbGDqMTDcchM+ndwG8gNrrJYLpSD0HDEMhaACDx
+Ps6ZoAWrSwmfBciv4kuiJtzE5Sf3fNUBqN6s0Fyb41ngOMm9X21pRa2ErMoSLPBxjGT3H+ZoyUg
PSsY8mSMwgEaoH5oKmDjuQOWbmN4jLu707u5ki1T8PdCgALfDaMOC99oqgSjL7SGNcyxd5iGdPTf
llafD9FLpvGNULXy6Sj+wSwUSLPBRLOIj1otw5QPMGZmg1djqg/ZMsbu/vsLCo1vkN6boDjHM3e+
pY8cBFBeliXoaELlhe71SO5CFh+qVG4sZu07oZYEYXMbI9ZfMgojiXnjpFgMc16YMd068q61wavr
g+w7isYNTq3VrfuwZi0qkKDdbPBsn70+MTG+E9RR6+pbGudrFxjUAiwcKpRXwAiz8AZbj/Uhmj9Q
nF7y6KnHeP1g3jkYsonOTUghpdor2dS2WlsaXoNgkObcmd/wn7+XntqNI1jTeCGmxcEl4pph6k7k
/bSjr1rRcaaR2iA7W1ZzrHRKMGdWQh3WdkB1cNtmOzOvN2LgyvUBVVl7Vq2bWTWXlYi8b4DaIVhK
o//q7EsG7gVTdwXwUnZt+FZ0YN3GstbO77HFxS2cRpbdtxa+mFA/RLtr7cpNpluj/qZlWzK0aw4/
k9WCrhoY7S9whWpEFZwWFWavoreOCD9FLwENlTJ7hXQ6/rIxgLq6sg9zy7pRPdZRHkInDpS1r6l9
iOO3Wr4naNWzLRzGlqVF/ciYS2JJAgoQMlw6AOLU9l5Zz11j76k1bGRNK1QoHCVFMCdC+RbOuLy+
ijpKxrSCMXOE/GgeWk8iyg48fbPK8EDtweXglJ6MF3O0bjVo1xRZ7PIsuc7o6NeyfTt9KlYu7U+/
ZpHvNILY7ZBiaLRl+TWmygOCBjQZvrFGbITL1U22sGRMmYD1bBla+h45nD6BtGeYrD1CtGcad+MA
YI4IA6FtUTysRjI8tZAjQBcInY355xxdAk1hlEVO8BRLU/NcT/kDLd/iGjy6qvMS9DNN9jPJIflY
Jz/++47OgBGEMjAGYbjus2Hg7+2SAyOFZu19UQZpdguUIe+C01bWdvPYyuLYk76MnSlGsqUjZmqW
8CaRXhEIslJRYZy82rh91syZhq2BFBNlVrosBkCMk9YOlFC8dETg/D3o0oto5sb8uiMbK4M/YIcW
OThu0znrmq+gL4yfmkhzXE55jp6l1e3iHqOCkWRI+fmoQPHMoQ7clY74DX4rFLy0qgUFMzosvQXp
DWKjM16I4XqkUb+rUKCL3TplziGHPH3k6mD+32cO2E1saySHqDUwpGgYIQS46guKYX835VPiFaWD
/IRE84fTpp1hVHJnQ5jdbVhBbzHWN1I/hLxJ40OqFP9lMl3VAqT6DZN67NoCxHpMkDT29Qmyoi2r
6C7W2GHATKsEGcTQ5oDMifwBdBTx+dAQTLubgoSHVHdiQJkS86GFwJPfRwCD8DQDtLKBFP13K4qU
6Rmj4Lj+qwigPhqxAM8t0xNjafhTLaPWK4uCfze1qXVNmpr3ISfkRsZgeVQCcbqnPN23IrwZmi4M
6hTaaJgNjFyqIkygDKj4uFzk2a6pQ0jhTgUgM02NhhUSoCACNvRbU0WjH3b9fTFFSaBsEe66RIV+
2pdOQPRy3GnK0oOxIBZ1pS4Nz2Ldk0Mm+zrDwudhLJRGh6q3HxwhyEMJjKTfw9oZ8g7phWVTXjVV
5jwAZgYVPLCVVgd5V+6kx6wkh5qKQK8+j0XsZpi68oSw4l1vZnkAMlrixaDQOTTEivalTKOLNjG4
b/S89CkZAJEBUY8ba3rjCjCX7nLUg+5TjYjviIKvKit/0n4SB8U6im5WA2Eua8oHt+516pdRDZK/
aRg9VaLu35m22Kd48fpx21hoRQNn4xZAUu/iEgNEKe/EeRvj95NsPJu08F1kTgecKwNxcjfuxyqD
LBOkgG9DNLRu27D8rlsjOydQM7pA4HqVwHg+4UWHySArfia0+2VBKMTXaZ/eFBaAOxmukGtTdP0F
sEmJr5dVFbBw+N5YCb9WVfgIGrvo0FOM0gItpx0Sqxw0t2vTCoepKIHBaZLMBRz/0RExYNq9wyyv
6sGCXBktBUo0Hc2g1UkdOLkdXuHaFw+yL6pnIXqx5zKskBCC0EumseORSq/f26kAADsbc8j8haab
2jJFuTUB8squ7khXXWvDcFbmJDRcAszmI8Pori578lNg7taLjVhzW6hleAC0j+9jOM13UV35Bbdw
RszqWkyt7tVG+r0ykicd4F9QW+n5Oe+qh8rmd53kRVDzhvi2FIVbWm3roeTXntdxCKBRaNU7XWbc
nZAIBqJWpaszGV4qdKQCGgIBFpWmHoAY6HIaa7hbEUa3odEbe03LIWGR6FPQafVjpVA9tmn21gDX
cZkP7QulRXHej2F3qUGY9NJJKrUHdD+8ifTefOhDrTlEQOa5tRGWT46sAe7LgX3Vom7yG8y6+wnr
G5+Vg3SFE7+F+TDuulT+BCPAsCt0K9lbBan2pUUmN6GNFginc35jriLcJVn4UBY95sbsYkrPGG3s
34ZotJ+Mpwr8YvldOaXSz+H2fh5D2hco7Wd8YyPAca9d0QHl1keAUWmxZbqmjbJV1WKCOjVkeD3j
oVxJnCwA7vmeROOloCMJhEm0A0bKQVTcO/ae9M59JRUOR6qa+CyJzZsqMyLXrOUZz8hvkvQkMEf6
QIoIuG/bvGqVCXZH5uQXGrqCV46uLsw2JUHixMJNi/oW1frY0/E48SMtfsA11wRoCNsHDj5Ml3Ct
m+m1YgVKVg1Dt5ojg1ylpT9VtAWGoo99iCYDsVbEY3sNVgd6bwlAfYoM38tpY3KXTIMDDBMDoWtm
5HbgiALiywnVv4dZhv9Py38yEJAbpQkU8NhcxKR9dVL9obQK7bYmJXu3GQXMyxThS9mi0wrYmQrR
YAofcO6vTDEY3kQbw8fJsh9BH5XCp8P6FRh5zbfFZN+nPMS4GrgKnD20pd5jO29ftLjO9mxsby0L
OS81qiaoahpCga7v6t8h9Kd8Ns6jShiZxeC96Zuk+TnJEjPdraaDcdHOApZhpLaUCfGqgoLCqofS
sVbn407hUr0AR1UPXUzd8fO81hGDKL8cecueVKIrr7c0uYslV48tRFAT0yRBU5LxupbT9ZiPsWfD
jXaGDskijLiLnUHRAW+Fzs94Qqwrx8q1YDAG200zoOA83USVldp1+gq+bKSUQG7stbSi36aMn9l6
AbJGJa3pkRutOo9N69tQOu1F24Nlyx0dxCcemvSxqxkkf6w02SMjeG9buw5oPf7E2GJzKeoQk2LS
ROzK2LcmrKSrmxkknHp99BtWXYc5D4FWQ5aXEiE9MlcNh74wA9AF36iwd87G0HjpmbzCo/eiNfjW
OMbak/M4kVkkaXEEqdmxQirI4hfAPcnoAn5/Og9cNwGSUg4Wdh1MWZ+zzQKxyjYFar/cUD6PKQq+
OTSgN561ay8/TJXgbT6rSoKc/LMVAahFZefINmP2rKJzrX2M6l2bHQB2tLrD6RWtvUiObc2/5Shx
L9o2aWWITTOnQ1gAeBoedPN5GP6i7nVkZjnRVdJQE6FEJ6XNbjNAVULj3vjFeQDCt9PrWf9Cf/Zu
qYbkgO9DqB57ZzC/hl8X+d4hW7X4LSMLT4tUYaP8igpvZ/wGB8p1b0FzrpP3p5ey+gr4cAObf/40
+pS2g+zREsTs5i+bAU5dK2u4Qg3z3sTZhJIxGBROm1zzPKSWmAoD3v8r3ksmNOETi5FnEBBimY+N
QDllANgfKR0x6kAByfz/s7jwvxTcOJqTZCi0kRc7vyfQUGsu6bhPf9vly2lT/0Dvli8dCz1PXGY6
ZmCXRPkMYO+om0vZg2m6TdMFdCyRv09uPHZXqVED3gzGdFMEHQJHKRjIgYCnNt6BZDw7/VPmmujX
XzLP/hm4cb5gwYoW14Ic0YHlbXuwa37eatNfhCpwAfwxsSg1CBsvVivDxoIRaC8k3yfx96zLNxxm
zUePrSxCVaZ4ExMd51qDGrCtfnRt7SoFetNbvdxi/lwLVce2Fq4yYRpJ9S1O3URfmuIhSg/j+Nzx
jXL26hGAxh4YQhwQOCwr9HmJ2n3eo8KnjXhxI2/Nplm00M+Gc5DFsa257NXKCai5oUGhm2jPLscL
us4e1UDgCl0FTeQu9SajCxrMmHQ1da3aftCj3Mc8xd04/fdpZQ7g8ofpRRir8cilA4dpp6x9xoEb
1PUdQ9p/2tnXoiV6O2h2oFcPNeFFGyJjbSxRUMAK+4eM+LlxX//8CwsGFN5xL9uIXvMvOLrEZJRn
oCvLEfRFjKHvOGB6FejTf6dcwX6Z6NHPQQSVrsWRClEFSB305z067tDNtrLbavCJ2gDIrIyzzmZQ
M8ctBoqkr+SwTHIaofqTN/W1YcirUUEfqpK3Uy2AmgnfLJvsIZRx3ych3rgSkgsbkXL1ix39gsVJ
a1GSHUC1gUBZgaqqfMDYfpVveMW641tzk5RxEBEspzcqnTdTMR+0PIbgu/3NmPpnUZqHKCxuodr5
bAvLl5TdQLp7I2itLu/I8hydj9ylc9JQUA1BS443jPxs8eARh9MeuRqrjkwsPBKAIw6izqTwOiEA
MX4UVeAkP4r8+2kzWytZeOSUJDY15pX0Ob3L4snXSbFvhy1xrfXV2HBLsPPM4IbPG2bgtUubEifY
afhFRNBrLkHTYv7O8Cg+vaAtS4uQBP4hR7Y6ruiCdc1ZE6XvNdfSl8nOfvKObzHbr95eUA2DBhYG
rL6IAIUtHwwjVSCmKN7j/heUeQzbz1Nj5yRbDcXVhR2ZWhypBmNEUzlXkFV5WyjqQj4cNwsI/9KN
x8NaTwyV3D9rWkRbQE7iJBlhqNIjr9E8qOyK7DveuFEOsVjPKP5mIGauHf9rcZnbTywrSxQoMMzc
PeW9p6k9YWeseAY/zgSSFs3ZiSYIkfSfdpXVHGpmcIJwFLKc5eRUkptpVs5TbE31kIMEd0vRYW3Q
B4A2oDMsDXcz4tRnrxdmrjNV4nA1zr7n38i0aztIld3b8XUz6j70d5VzM2w9yNaX9WF1cQJ0KOaJ
hiP6N+ODIjtzSzdyNb85WtXiVaGaMFKGhv8/TXZVZrtMCQ9IOsu8lN0+Tp5Pf6Qta4tQS8KqJVWL
52UbPhjKAKciaDjAu22epeVONzZemavdvuNPtgi7sjDqUh9hLhE7AgEc0l6EyUuln4F3cahB7XCP
0WSgQVBB86DOyeSZs8nGNY8GfMntHVCmzRPfBtDIn90mBN86aGGwwaOd+mBkQ11KuUU7vfVNAa6p
LKjk5E8SUsBy3Fj/apD5ML2EZyYhnfJQydqj4bc4vQJTBM8GX0/oRozR1z4rEDdzp2/W1VtCQzon
xAtSYfKWaM23yqSxh95Hh20F4djYK0jKTM13OfaXqh7KdzWo8yHMHtAdGH1g9yzPCYkMJo6hCkmg
qI5EtPfywULtkxD2YjqEeUNX/4zr/jIvuqfJAoklVHl+YwiUeZKF91ImAiA0dRFC495skrPUsH8j
aerA6GKBpk7FN4bRQonFrOMHSni0K1P9fqJhdAiNtHdHYl1i4Aeag1r5DCrEAR2rKbtC9KwGr7Np
ejh9DtYu6qMNW+IhG0frMK0Ip5A1zQPb7uk9TFHMzKRb1aM1Jzg2tQhbDIV7lJJxhWYAXDrau2UO
d6Yz3GJO4fSatgwtIpWZqsqa5hdmz88r/anV3zNSuSranTaztXWLgAXUNkVHcY7zKJyzh6F4xrjY
xl2ythRgZkAIiAHZGZn3+cwmRgP+0bAuPKMmO6TevkB7oC96FxMRG2d0Ne89ssUXo0XDMBVdkYFi
LO+ftPhuKLlnmFAkux8ASnfkRaWCsft1eg9XSx8OJr2xOM38yvnvtIaDxkwCPYEUTCmNtrNbETRd
8ta3P/KpI6Bb/6XylroiRB1EFmigQJQpIEl73qXmxmGgKzkK7m0oCUIvYR69W4TpMmJWRmUxv3lv
IIl13ZnlvqhLP5RgLswKyD5YXu44Xm+/Fpq8iIzfo6Nd6fSJoV+qG2C6h042HtSXeRRv/bbZnRbh
+9Nvm13l6HFQpWLuQOVoRoInANR7uCD9Ov6Rz8oMKYCFV+B/y5SvWVCP8yBIvmV/Pp6n7C8qKhLT
b5Wl41RFvAcU7pW1BxCz1tFP3ZBuyYKYXHLD77eQ/Stpx6dl25+XXRKJZxhkIzH+A8kq44xunrF1
C6DEAh2mhUt6cY6jTNlFxUdUmuWtcq468y8GprCEDwOLXGMsk7SmzuxVTuKDTdpFIxqd49pTxl4R
0AN3G5Fp5fnwyeDCjRO9mBLbgME2PkdPYCS3Jci1jXdRnJ0+vluGFj7ZDSl4D+kcaau+cqswJqiw
9Z0bO0YTwFevZRkNW2WIlTzm0+oWjgiAZ2laI4jMgMu8i6d3WYa+DXrgQo67KZz8JE6pq/WjB+bg
jRi5Eo4xFgmywBkSgUrL4mbBRJc5QA8HlT6wYWWNfVBO9EOMIR6Er6d3djUSHVlaOGVVptlky7bw
AFdI+5ecuF3njfJJEDBCInHcUlP/BzLy5XgfGVw4KQFOmccYDUGTqgmfq7Z4R7kxDlRvZDuaYwBF
N/LQVynnPujh1eOUdZjryMrLypTO2yT1K0oFOHTGx7os+TmNTHKR5BXxkVaBPFvE8SFvIKBb9ohT
hQXyOZC2oy6QI7mSEuNDYrC5WzfsqtDD50G3r/UobnwCUm+gYDHr5zQ22dWmPvmEVOzcaPrsPKrk
pdH3yV6pTHrdwJqdboobzWwADMhkHMi2SnfUGcBnFLbJmyHCITDijB3GKUHXwIHgQZZZ0YWeK+ZF
QzeeT3bb70qVZ7hxbHrOSgW6VEmGW87I6AO5Ht/GMZmJipxbngwgpK6T0a/QgPMdhqjcD92ZsrvB
o3F/1kfq3QTLKdIpEw37tmDQoAA/aa1FAo3bSlw6dWddiJxqG5Nac1g89TkXISACPx7rGC5zoRlB
Y+9MXK9g8WgxSFX+bK2NgLNWGsTB4LjEwbGEN+kiT4nCqMwSC3lKKne5Dn34fSOpqwMIkmP+qNrH
4bUZ7cJ4xzdxL+sr/WN6mcECEsv1eOa71MGRFWTJFXrHfjoezDZxPGOqVWA40+/Tp3Peva+7+2Fz
kcqaQ1QatcXRZ7PPCgI9U+dQbPF4rtsA6gCtYwcIgEWYm4xY5mxAEDes5kBjus+I48f5FqXNekj7
MLO4XwsiOceUEUqqoOBlmCgn2lNpoB6zqTG6es+CpfffBS18RJOtUpaG+ygVEQ/0whS+PsotEOl6
4PxjZYm9jCMmFZn7dhGPwNJjAX0ZuY0pdglmNbSpBsjM8bRmi83pH7DaF5cA2s9mIJOlmMP/nKdQ
tJUiREycAAME8yCyqcH279ymyTfQBSDq7WR47pR7Zh1I5Gv0IdZuxuS1Da/awj/tnKsH4uiXzF/8
KFFsu3qMsgKOU/DsjNP4wSgedb04QO3xPO3M6yipN67k1T0/srhw1TEt7DJp8RIa7BuM1ETVg6Bn
lvajY2/TGHT9VilxPU8/MrhwWp7nQhk1KntdmF02zptZ/siLpwlBgGWjP1jSVRyDhHaMgg5UDfQa
zZ123ymOfDV3HRCqZCrxMSazM8lWV2n1QB39toWbyyGikoAlBiWIWWD9LATTti2A0VQbb8O1Bxub
Aab/53LLBxtXehNCpweAiaEMeHyjY+g01w4hv51lXvIdKCrJFsfC+qeGfjSwLiBXX3Yh66aCZMmI
DCixAJ9wAi0ug9zCsOjgif7ZKfZAiJx257VyJ5b5YXKRmQyDLUpSgq6p0Mc7rmG8iQ0/p773Okrx
KiNeN9VQaZnuG21wp7H1NuyvPrxs6x8oDJTplo3QQSOpnQ2wbwrtYehy5DGg5IB4RqLJsyTL9hXo
T8P2McFgns1eegqxCDr8OP0rVjPtox+xyDwbFIds3KXg/9au2savm/uq+0WL50rfEqJfA71hvz/W
u0g9x7HkstfnOgBaAXjldeWjzZFhe5nMvDr7nUTvyj5AQqCr3zFYurHdq8cH03qATuOmMJYVDwt8
rhiUKEAT0np0AjM75mm/96iu/cV+fphZnp0sKluM8AF+gXigDLarw5u22OPKQKlwIx6vrwjz7TOx
INhqFtGxaYFg7DPQGhTjAxSDACmR8n4ArcvpFa1er2A9+dfMIiYWA8Si0OxGTmJeyRGUbVtYitWE
5MjAIrCNTcmMFMzOyPEc1BtQ6BBeZP8+vYq1zaKA3YK4CEpDkK39fHkpbjZAYzaAzutGAKIfjMBA
paYhNyAD2igTrq0HNC4gDUT3EP8skji9gz6UPW/YIO5b4CvNQ6I/nV7N2jc5NrE4tXWmMCGLWVbw
gGiYkurZt9j5ddrE+oZ9rGKxYQ1TZt+MWAU0Nlr5s2i/M3UXyo2H71r4gW4zWMFQxoA07OLbY2a3
r8YsB/FxDMEkZrhptUNdHYxPvtqUhl/ftT/GlhjHoWprrc9xx7ThpVk697xpX09v2totBgAqlMPR
30eHf3EkqWbJWHRYDgQAgjjP/EG9QkHV5ZXx0IS/0Yb3OgwMnza6+qXQ9cYJheYI0LafXVtHR4BF
Cq4diesRhMuW2tvhY7/FDbG6e9TWrZlQEb69cIjcFgnwCOCoHvjgN1oFspb96YWsHpwjC/MvOEow
IzRecg0vK6+tfkTGVT5eQyPvtInV3AZJxp9VLDaLMwE43pxOU7BVa8nexmQ5hewX5tm7IQFL41ue
Pwv+fNrsWup8bHX+hEcr423MJ61G6mxjzNBsoHPmJskPRj1C9xg+PG1saxsXTpg4WpwYFrYR0+1V
/zzkz2QL1b21nsWdwNvSqOjMdgKN8Qup1TWmsjso3UJHbQfU+ehWnYNc2XH+YvwOQ8gfn28RL3jV
pzQcsZFVtLfZ9ZgCxPGNFk9JvJEdrh4qBk11DUgdDRoen78YGhaQYANABBXvEaihUFfX1mS85iMZ
0DMptxhqVgPHh7l/3PbIQYaKRw5RFI1MGSmwSuFuKms3yafXVuSXoKa4CwcoRWjl1lDBluHFZZUW
FEM7DmDLVr9L2fdQ7en0o4/ZzujOqrjDPm/h2lfjiG446MpoJkZrFu7JRRl2BQTV0YR/z7UedMT+
af9f/XRHBhbOGQ0DsL14HHu0OiPYySyEzs0ldJ9Pm1k9ZkdmFh5S9RZVDK7vjZz5VkgPU0S8otmq
o6x+oA8zbNE90ypVZzbkZDzdQjfdulQVHqe2L4ubloFcX16x5PX0wuYPsKw4ADf87wda8r1MwDBA
ugj3CYgSwfH/NOAoZ3G7hyqLO9nRw2lrq18LKl5gwoCu25dRxon3iTLn8Q/KULrtd+ZQucCcxlsP
zHU7FpgrMWYItv7F9WWSRE2RQGI+0cAGSDNKICJ3GTp89zfr+bCzvMQUByTLQTVqJuMEC3a5t80f
xrTxjVYfU7Ouxr/LWdxjphbblZFiOUOfPqMx8y0BlV/ZR+8h8DYlhFhCEeRadBhUgpmAKHaj8QdK
2Ft8zlu7Ov/9KG5VsVOksu6w2vpcslfKb6T5NGZnp/d09QwcLXYRMhJqFCWN0cyVhYZZmsa6TiMT
OpZt/13F9jst2JWe8VfLyMe/sMx1ite5Q5HyOIuvWU61hUkviOcNEOTRjfgy66JLxWMfzOPUG4W6
ylEA763+f0j7sh7JbSbIXySAEimKelWp7qq+j+l+Edo9M7pvUQd//Ya88DfVam0J9sKAXwx3Fqlk
MpkZGbFATjCbp1CMRIPCioJRbJoYh9A4tU0fj+GQYeIY80TlXVfco+zok2pdR7dtcUYh/Po2z33M
C5vT/Djz2hr4SpBzG0RzKL3Vik8/uQ2XvuaSmcmVg2Yl6+sKJKRx9Ls3IRpLT8p/BNPyQh40d9Fc
LmfySOpHKAwUW8sVTwgY1PX6uYhUtUDoNHcLXBqZhJUqrZCQVPhO1Kx2SRRgyvhnvMgDOV5Z05B8
aWXihoaheCgw/DymHm5gbYv4B6bUBzTse3kbZe51P5hdE1QRcD9Dn+ibAOYQ2IUNpBecHpOi/J1Y
+yZfKjIu2ZgEjkhFqdmJkcefQoL3zDD7BaXA6+uY2zVoREKkEbyqIEyZfJtaQn+4g/zsqtegM+ya
4DsS8VqOLbgKHNvZgrnZM8t00G4Y+Fb0Gz2ylTWRHig8mdPoFSPCIv7FrVMbP2n5i4FWsu+qpZmX
uav60uLExZWBgnUPgNWqwlielf0I43dfATWRbhCyrm/mHNRw5EwA+yAgLKAHGIP0Rahv9N4EcYNZ
rjxS/uBm1DkQJdoAOfIwRA7/jA91Wd3Q9KiRFcCrqyGOTzThvqOFZKFoMNsVvPgp09ach84SaFhH
qYIU+hkb4AHIzwpTsN1TT+4D76HKtoWxGaKFdsScP1lQekF9GssHuujrDkR5ySCiDeZXE6lKC43u
4M5uO6ckvoPm5xB/XN/xJXMT97UzQIgLH/pZkRU7OdKV4tnQf3g9SDL1dw1I5+vm5tx3HPQEeZYO
cqFvH1h6PAVBF4pKPF5nHZSVQtOBQi2Y8F4aAcahOw7gVrhw0c0EaZSEIR5H0G8g3/Q8MqBnCkXQ
JtTNNWd/LVcXZ44IOgo4kAYBI6QuJoFGCw2peQACrAK0y7JwPTJo9I9D0jodmvnXt3BuMQJVV8id
jfJYU+6d0otiAFJBNG8q464l6QOpzAUfnDcBqhSUMUFoOgWBF20JMnEJExhRX8civRl89XB9FTP3
s8AcjsEoxpfAIzS5n9G5FVnjY8cAXvrd9uVTH6ZbCO66Maber5ua8zkhUJBFRUnAB6aPQUBnwXVq
VEAUyWerO+k2yDN/eGQrgztUspJ41+EBd93mzLH6YnL87xdxrMhlQzwFk1RTD7EIDn3xjKLTOkpS
8FMnTljxBYszd50AMBqlZwoasm/3ELHUqN5pgpBDeyFW6XbmQ1bT3fVlzRsBJdA4RPU9PMeelQJK
H3fgb8lAU1IcVX6H37JQFpn/YFD6AJ0fCPDA6Pd196w0Dk3FJOYf+RHgFMckz3YJyeG9yZ3K2vi+
G+hLX2zG5zGvAv8AkI5Da2Rc+sUXo3VIlaijDiRED3744pXr61s3EyIAu4J+qmmjBP2tERfHrC5A
+Y9jC/lhALB0Vmzi4kkEt7apFh4UM58JzRp7lEuBWsu3KmpsluD9Vzi/wci+6Btg5dxbwc/rC5o5
wV+MjBt6sWF22Zed3cAIxUswLV98owcEI0QX0Vpw7blPA9fGWK9l4C06HZQiTQwFeNpgZHsYnJiv
u0VFzpm3HyTWMDCH7hzFxk0+vh8A5pSD0XfVZ2B+yVtQcFivQGI4mV2uhuC1t51w0Df/YQNtaKXr
sImW9CTXyWTrU1PgVgIMwBT7IXmoyV0ol8bMZnfvj5lveYxlg42A1hXo3bNtI8iH6S1VaudNIGkb
EzfybQRcpI2eiwYrycpzxd7bJTkB7AecafI2QVPVQtAZwc3fpl2LSK+pFJjBsHMAAwbMpjpos569
EBKVIo72IPnIdmCHDRySxtGWWdlnmRKgdShEz6FdvEuH7N6nmQI1KDgZco+SVWwG5sbz+X1eS7Zi
IL+6CauwPAx6sTcDn28LJvOzAeUhxwqrv/wmjW9Me2BwQcHfGJPvRlVYJ0zzD8/twB4oS+NjlfTy
HHD5rLfiF1gTbvq6r1xTNnLdNRHeVtrgry2gPtCQfLS6wn8EVOrUWlKtOaG5I0XRb31FX2Om18HB
E+22i32orCj2Uosmc+q4bpxUevkpavT4pmis3o0HKO2YUCwFjAzMMmWgnYyenamlvbYC/a6s7n5S
j9xVBUAlBRofTaWefN8enEBUETi1mgoosAo1scA/Ko9oK9oR6a+gOgoSy8Ty3gJOTmEzPBkdOIXt
mFtrlZYxkGptchyG2jgPQXtgQfyZwxN3oCJ6job8PdbzV8iVY3ptJI2ILLwfmlhsWdYLFPX1Zz/s
8U7CMMwtLm6Mj+TgmDS4ru5KrOjA67Tb1dzrNr5uIvsnNNrqgXjWcu021cQZU5q/ReRRCKwrugnz
vgF4XDvxyO5PtbSPSdQrp9aN7hjEQjq6lXXrzhtuwMZwn9EYQxVNALqV2NPcMOnv6wHPqc6kz42m
JyejiviOxw2y08Ak5xaqUFvQkmBzffUzq8FExkpw74BxMHCiOAOeQm8Pdq/3KxUHoF1mKDZ2YZ9t
/CQ7qrLAl28luDlquSosO9mWWjXsdK14hq59tq2Bs1mxlH+kdXKb5dD0kaEgDrXDs5XymwzOrbqQ
Qo+9t9wuMis3toR3aDtZgUQrAIt+LQaUj/oUdHEtuvQG7pgCm2a1EHmieohHaYkrLeP0syclOSVm
ceoM9A5D5F0Okb2Pecb+yYuCH31qKKcnJHS4IfmmMNAho/4ZtBnS0SqrX2tGfxvH0GowLG9beNmv
jDfvggbHWkr+4fW1OEcFYbgMYjCVD/JXM7TmnthAoThgLgxPPaTi8Vwe+XYitsmHdieyiN2prt01
FNXDyNROUWaqLas6Csoe8LwVJHVFqvWYsojB0tSyRzTy8D7yze4mt4ceM2l5vi8GDVshR0kklT1L
YQc3GQkx0R0/kwIZF0al1A5UdBmyzixZd1rjH1rJ34ZkKE5RnNrrVrS+i05avvLSUh5VKE9JAlWZ
RNdBmmZ3fFdmGJDI7XNJ2h+dp3XPWc7Mk88767NKGihb1dYjwZCyWxcttOZp1J0yrfP+Sls9v2tY
XtxTr1AHaSIj9Kmd7RLdavc9ej+g4KMQ5Eu8/p1XVerissox54kyWZ5q2r1WSnaOhjJxe8jdQOcN
jzaUCQ45SnSRYCsrc1oSbzI81DPQIK1jUhXuoDCNndEWYscMkn5ZBJRpZ8fhBucQaXBCT1oQ3wVm
/xCFtnCshtV3KPZGzsj4tKOgf62JnsKNBomWb/pKM/B0FQHYPAKIdTqhaRduYkJ8vmiMo9fn9xLE
h86QDvGvwqBIpMruxvChmFi0n4C01qir2q6KzlIkpwop+73OchBigSw3dYYibsHMVoRu0UgHmKgG
60LmbCmxEjEvDkXTtTcl2H0xtAQUXFKCyUtJaGzJiD3lupk+gX/wrCh7VXV1jupIW4Es7bcPNUdM
iKGRIYn1Xmc+NKx8jIGEfqK7QQ/+n17p95AmhDZtXvkbEmUvwxDlAHXrv7qem05tlcTpYxntGr94
bamxsVN5Y0C5oFamdrBZk6/iLCi2XWgdKSsEagb2Jx73uVuFYbhq8NvcNswRXwpw/oXAU2MSqOvj
aF1J1Z05EPN7DBN1K3T9y7syj4MDLeg5o7p9JDgSbiuw25qOx3LtN3JbBuY+93VAakOfO1IvDafT
EdEK09QcHg0/K5okkG2pz9XAtE3EMnCYpzk/1h4BdWgAUv2I8x1KDL9yFvRnDHjQcy65W3XenTSD
rWEgsoB+clh1kOrYmrS+N3n8I1UhKGSA43XKQTQPeVCGhyqO/moJLR7LHOBp4tcvScqqZ4tZIKi0
Mc5ekXNha9SxPFs5mQjDdasGvIxLz9qTyLahSd686ihxr1Rd3AfATAxa8KzLuni+nnAtJBFT2FTD
VV5n3ECWhySrvuuwa9cNzOXdF1kKnTxqNTMCyWiMlJjn4iAN6XaDhFpvyxa0J+beEpd2Ju8jG7SE
JCtR3E6rF2VrTg/HHA6mApPQEnfRXJZ/aWrc04ssH2yAIUVcwpISN+Qui/4ytIP5X7ifLvM7OknA
KxyQLu9aJKko0tQ3pebW1YIWzNLHGVd6sZKoACkh+1sJzTDAsbqreLRq2oWX11zLDMp1AgVawwAL
x9+J7IUV7tdcb0G0ARcI1wltHBsJyuBxTFRsKd3n9q0AZyFGAtPsBmyiZAmvN/eSubQ/2cgs6VE9
VdhIfbjrwkcQ6FWGy+tbJp794Tf67f/B4y+WO6lzGKjYtB3FkQqzLRFrTILI+Om6ibkpyy9bOnkn
VWUKhluGx1mQlfdRWCGLa7IdNLGRecnqTW995L0goUKOH5CthkGgk2nme7/hb3Y3JG4HPc+H679p
9lT8WTab9MvB9QmRpJHjBxPXJ1XmJ9ANf2pV8KA33kIxZNaUgaoiOK0E6iGTmJI3olMgTAWqJ3L9
aF+kg2N/JPrSOZ89HQY0Q6BsYJioPk9OR5uSPBhGOqHUOjNoQ1RIhCDTc39942bNgDdbB3p17PxM
IleHNCnzfbwUq6Fb2dFet+4W6Vtmam/g9/ljYxKyOs3ymiGDjaHfeWAfDdzAfqvRVY0gALokjTu/
oBFwPPaxvpG4xLLIZIK/vEr5MdUeCowZ2wsHYNbESK2GihhKIFPiQpaWdehrerXyW4Zsq0ZinBXk
o08CsXB/jTvz7ZVtot4Gki7wDwjjqxPQwcDAGIevRQFzQO4LUZIFC7M314WFyfePStEG9YjpQtVX
0dCN2Br0T46dHYnl/fuuKXRi/qxm4gdlAD1YPejRAgYBdJjAin6fVtvrDj3rbBdGxo93Ee8rAU2a
tkdw0q1dIFLHA9c020YQjylupLcI5x9P+7UvNLnEzMED9COT8IUqhH7WeoBCSJ4VeDVso8hFqbRh
Lsi+jWJhmbNR6GKZ43e9WGZQDuC6rlBEqgwg8Hw0OMmmT1ywqiw4yFwHEF9t9D/IVKI/MAlEbVkK
LTbGWhJb1+BIhHIA02KQC7p4hunRWfMPIFDFoLhA9P0Ig3Wp/rr+SWdPAfoe0MhEqwpB9+taRV74
JFXYY0OW67qu9sxr1tdNzFW4bRugC9TQyUivMYnqQxmwAUOOo/zd1giPYI0JGLhwdiVgZNaujA95
snAaZld1YXFytsMoSKLGgEUG5WwtLMHCt/Dpxi/z1TdH5nnA7aDBA6KSKV9c5GuSlTkEp6De6/B+
pfmdg+QRTLj70PhA19qxg9X1fRw/xTWTk+NQSqMurQ64Na5nuxCiz22unQ0S3BqRd9dX8b/ew3GF
jFDIKqHQOYV3WdYgAmoG4wS1v7I875TQ/On6imY8Y7SB1xFaewzoxYlnkKEH3NUo4Bldg4zROPCw
PtY+2WfyR5/FHyWofgu8N8G0+K+bO7A8KiNAmMoe+0hf/Z5Q1YRhA78XTeca6AAbxkduxQuu/z1g
jlbQ1QERKrrA02J+G/RRL60SOtkGiGIM6kP1hRoMxIInnaJrKjrQQ5vW4C7s6/jrv7kKGurQGxz7
StNv14Cao+gqDELZ6GdqZEvBQ8I+tOZFKqdLsyMmolOwtzOxAcvhYgtjzlGhC45W6t96hNPzzmsw
LNJ+BOyVPUaKXQtA5gQDUR1oUf3P60sF0d/MWgHSB30Yijr49ySGUhD768TKAeKM0eDM6kKATz7s
tl4lEiA4RAzwBmSDwA+UbNIaAq8hRKnXYPYhjhUn/k4L059JzvtNPepUoFIn7qF7XIBYBaOnvd80
rsWze8U0fYNKD98MfOjOAS1RBS1RTZV16jtpx223jftk12ppi5J3Z65kC2Z7Xmn4zBCm2PN0qI5V
CRRmaI8cQxmxMfKYfaLYYQKG3A4/SqAFHvMifynAoLIx8O519Fjt60wLdnFAq0NZyUduWnLvlb7l
6HYMUYpMxTsw7kU7KzB+9ro5rLVc/OiDSOxs/G7HKuJuQwalnxUKL3shB3Zooxri31V2g6aBsfIL
EoJ/J2vXlKnc8ey63JYq8j4qJbe97FvUNWNyQG0PzAZ5mToMBCd3LTWfSAM+X61Ia3eowXOe8Gxw
ypz8LlkBrE6Rq51AvdPttOxn4EUFinS1uvNDcqdSYqBDA+5hbrbxCUIg1Mnb4GxY5ini/aOvAQsD
sASoMamFLNAu4rM5FJaTelmw8nU0KlKQweGvpCDh1X6axVA4MZhm9h0doTN62u1123/00OveZR0q
6Hr37MmMPkmw5D4kbXFnQvkBDTBImvUp/uektD/DBH3WwCjirc9LCqvlL99ULZS0eOEMga+2dZah
mz1A+JIG5outfHlj+/QXB4H5vjXi9q/IqoedlXtvqlP5Y4uil0MSCJqw0gekpUInZ8cknKYribzD
uKS1whhVfS6jYGMF9rD1CaQ10D7pNkzCSlZDr3zg2qEHKnrLB1XcDai/oa3TtKuiQnffLADyiIzC
RTvmpzdqqRh6/A7t6/gGkJ5VlgLaZmqy2vKotVFMTx9b8Ks7PoYid4kVEcw/W6FLMQm7xTzuR5UT
fjCIYq7Xt2pl+GH9JrsewlRhO6RbiLmLVYsLwxnATrmhoNJdd63XOQK9102XJrdD5P1UAXkEgK/a
NHqpOXFrfMZGbQPbRPstHhDDPk8t6xiASwkEQczYDokA1FsT90Yc1msep5CH10O5UhpaYF1VQgKi
AqHjuum1N+KVw4p79CmPLIw3JbQD8qw/dY3kGCnQyRqVXLXDTA02qbIfoJoOL02P/egyhEEXMA8j
0PH0ByMN7Gc9Z/lrD65UJ7XMH2amgzyjBen+A4u7cKGM9f1hg+vtT5iaTrv7Ua6LakyCPBxpGyI2
YluA5vh6NFwyMsl74LxmakNZZMVylGBCTT7GTa+vg1gLN9ctzV7daO3jhkHzfdQ9/HqBFhAYqlAU
qlZgbXNrBrqQaA8hEghTYJ4fUgnFWpkb9e+lJJGQXFid5EBBhOahZYNRRgaGE7B9FWNQ5t8TbY5Z
Dy4pEJiDxXmalSuqBpoOuD2pqtCf2ecZpoYhTd5Dbev6Ln5/acAS6j14UUP68JvEVpFTLlkBN2cl
KuuZfaz031pdvoog+XXd0tydfGlpzJgv3jQoT2Sij/G5cvRB25vEfo0g0ZBuzX6hhDPrGAwyjiMC
CRCT6e3fweHKvrOqlQVayFanzohgiJND6DWrMlizYBO0uEQgBXF9hXO+f2l34vuFUmgph1ghq5ib
VefMy7dVt5AUz32wSyOTtBESPJDNIyCEyrASvLKDunAl2qM5XzhfS6uZfK82Q5vKD4DmlRVdZ61Y
QYBtI0Effn3T5hLUy/WMP+PCLQI0iqAoB2VyTNc6jG8sGyQsIQrsmIwp3WgpH15a1eT4Dl1IvCDD
NxqZyYEkBjvarmcLjrD0jSZP2oDksSYaxIgQOk8aBw9cbQHDNdxG/4GSF8p4F74+bu/F9mlV2Q/h
6HOV4ZS6iSTGwXCBjzB4/TONX3uaz1/ameS4oJVgetOb1aoAxikYUyJVLJiY9wSMj0HcGHS1U4BO
TXMdNVGOeK6/GIAK1Ca6VqHcS++Ndu91qXbXlzTvCv+zN0XqZEkFNi59vOE10OJp6IgOpwHaStet
/D+i0R8zkxdmFAQRhORghiiQ76eAnOwr47Y114P3GeQnu3Wl7BZC4NLSJpFIyLwyhYeX86DOPQIg
sCZRtnTVzwV0KKOCBhKvHrwtJydXcVEzPrqEwZq/PIVMsxzKTWk96pCMZgDFXN/IJXOTk9vbjSd1
hUlvG+/GqNsUmuGK3A3ZQ5YtTUvMevvF0iYHOPOy0B8YgpLsg8+y3krR/fj/W83k3BpFGPiQExzz
pJtCc8ExDXU1txjWbLGnOOsMF4uZHF3GyQCSaZgy0HbHA4PXgD2If89wikD0x8q025vWMRLjCG6u
WfsODctquLUW2RFnA+uFkclZymoZM6/HzR7hXR8hhwU+dsflIa26heAwbwn0niYbpz6mmNjUjCIF
dkJ0SIPELYxnH4VYGX204VKJfvzQ3wIrkJD/GJpcs+Xg5505MhQOCQhabj3Mqw+nvn0JrJuwGxZC
7NKqJkc2UwCojLNNKxrzjy69bRNrbcaPeugv8GXMFSfZxaomhzWqSJp1EXzO6w9RtK4H6erk6DUE
Is1oBW/ioFhfP1DzcfbC5OTM1syympLCN0TFgSnyHUXXub+Pq2KF/po+7MRw9Jc4aeeD0p+vNznG
YkCk0ECCDP72bQ0CgOjOhA6OCfbOxUr9XEXtcksnx1jn4D/rR0wm3mxE9Ljmz0W6UtA9RAfCqv1t
KNZZ8OJZ2ybemgNZ2N/rrgMSlK+JRu51tWGMgGrBXGbe55ghZ0KtpMa3Cx9yNl6NtwoHBBlkv5OF
GlnBrTIE4YbB213nYaW5v8lCFHTs9CYGeZQGFpGm+KW8X5L+qpAoEszuBLlwuUyXfsxcbQ+vS0DJ
xwI0au1fl90kXgAyYbzEqmHT6yuPH0tsMwqXgXQFSk6WvvUMpxDeguHZA3Rhd3KAhiyzddVpNVBq
B1Gc6vLGVtTh9pvFfgBoW6D8dn3b53Z9JEYA+mRMv6bMVVGpg8NSYoQiBSrOzMpVAPygwqv6upm5
A4O/r4N5CG9zhPKv+6kaVvasgaSzbfONyc27OkPaL5J1ooKbGHJSC/bm9tHUDfgRB+QcMghf7TVZ
W2PYHoPvWtm8j0UmEYVuZxjrwmROXXOHQR1MX0wgZs1SDopPE01ksF1+Nethkqf1ayRgFl0R+qiB
n8rrV7wunRRDx5p8LfvP6xs7A4VBqeDC5OQiISKQTTde87Q3MKVOkFZ+NHH4DqScU/PsriirIxex
S0S3rYEopMkrqZcAKtTAwqbX2eWvmJyXjohGry10GaQNZZDMA6KZsvbeD/qdnuCXpILbjpJoqnst
8Ja9DnJX2RZ8FQbZTZFDJ5pAI47z/Jj5krpa3cVO1PfRK5h6T0MmxBHMQm9JO+Sv1EAvwWD9a1wz
II9t/xaAMHMdQBcHgr35DWR9n/Q0/8xIu6TSOJcfmmisgKAHGglorXz9vFQMDFMn8CrVlqdEy90a
PfaF7zkXeS5tjDt98bKzUJXPKoXEoIdIRxyhD5zHD0XQ3VJlw5sw7ZpWlcvazu0q88muoEp1/Rf8
nbJ9+5YjAyfGxgCGmCIhfIUeSqxJrLJ8q3y67RKoybXilg9s1RcCDO/g2Ynum3Q4tKIHNQ0BkD/d
U/JIk+BgmxAU5n818i2rUWtHj16XI7wUAFIMOW+bXP9VAx4LeIpTC4j/lhb/7TMBxn/74fpCZmMO
hlkwy4AO87fhN81vIqIIHpYxEP/c35UgEPYNUDreJpm1vm5rNoz+zRWFZiHGWybxLUNvLWlRZ13F
xlONNLhIAhTElwZ3F6xMNTIwHmySMhjflNGrERqAmLYbRZaIlZasTLy8MkvWqxwRBbPWg8BkYoIm
xNv1/Zo9SX/2y5x4OQYTB2WARh2lEnudRaBeNfqFXHR+GRgahwOgxjmdRzQYa5VKsQxMJaLqF4+d
8qNl6QuFuZkJZgRg0HX9Y2eSC2qBKY3Yw0fBFMwT5lvQVsB4IGdyB5ooJ+PanlC5ZUWMtZZurcs9
UAJLmNj5/bQwemkIMnbOv0aN0B54FBvYz9bbMPCs52m8EJiMuUwQ073/MzFJTYKScGUSuHhjlz/z
OC63kHpDtU7Is9F52aaqmnw/lPZdQfFKM+3gAVoRB1VlpzxTx7RRj6hgMsgR+qmrRfmNnUXFQ07C
97pHDaEuvNs0lncNwRRFleLZ1WQQf/Z1TT5dd725l9flOiapgZaJjvcM3wuFW3eAegSA07FyDQ2s
5fwWyjALGzfvh3/2beIffoDWpUAna+XXwu2A6LF4vzfyfiFsz3Cgjn74x84kBKGlxMsOokUr3r2H
3R6zWzTOVgHaWZ3neOltJ0ExQZ6qgWyvb+jCAqcFtdDKMTCrUBBSaFV0yKn84ThKlP8HKxbuXGIY
OKXT6r7V5+XQVajNNOg+D+ELRgfQGwwWrMwmcMhP/x6cHwEoX89RIABvScfnThc0J8kHlHAfehDH
O71lf7RVsqe+WncFcv/rq5u3C8E71FLQ0prWHeq4yqHIjmCFro8mMSDjaBHHBbxixSPju9BcxLjN
Hmc8cP6xOEaUizwDrACaoBE4rwIBaWa5g2jiOCwATVkEkW7TIpsy9LUWvtpQto0dOqAk8mLhRY2L
+/ra5z334qdMghc6YlTjEiU+3QOQ+92oHwLokzVrIB9WBNBqr3QEu62ahTtoac8nAS3XMSwUUGRz
4wiXnpxB2ZsXmy75wOxgQktEqt31hS4ZnDiXrqAZEdtIkvvOdHRsvSjVquLFfoDUuJOBmGWII5ea
/VLsXvrWkxAkBhkFjTHe6MVT1wADYjpeuBbgSry+wNlb6OJDjhtw4VOVrzf/lzEXFLAYK0vePIBB
r5uYDTYYIcf8uA0NAW58NRGSVmu0HvxRAA+uQAjzadAWSPV+6cE6uxQMqBucQEIPJYCvdlhgC6TA
CASm+d6JW79dGhie9/oLC5M0yyrrqoIc2AhBe4vERoZQz02h/ZBjcmsfUgwwai5wElW/pMQw6w0X
hidbWBY1yf2xd1SE0aqHKtHQlitjgFrJUtN8dOhvL4kLS/TrJqYAPKXW+DatlLfOvbFr+a70UxLf
BP8p2b8wNQlnQPVHMdRWcaZsf5Vb66x4isI3H31fDHYt3OjzGwiuCyA3gBifFheEhudlOS4rst+Y
3u68ejiLsN2U9RLT3XxyCaDDP6amJzdVvtcEWFY+qgAmUMwJX1vpZtEOo3XAOYT9LTcRmd1R8fbf
nzQO7mHQ0gGriAH6rx9PtqoNuvGxkeefpUBLtna8ZiFgzDnIpY1JCB4KU8+Msbmj+fExQvE2hPhK
wA/MevashXA/FzkubU2ib50pagwRajM22PYrlGMa65gvCSvMnupLK5MPxiKdtmmJKmZZk/c6jgKn
ijLtKEt5shjgd7ys+JrEIDwqOj9dl93wmzVx7F7/dqOV6cHjKAuB3unvZ/zk4NktzRvW49t1HgVU
PnwHmUkIQUWo0KTFvrYqt5fmUilx9oVwaXVyBr3I0MDOA2e1KumGHURxCsz/18FzW5hgH33TWO+a
RXdszHhbGvytLXxk32Aj77uTqf0y0mjVQpUjysJDQj4xVQDGvOGxUdzVSHzTM8w+Qy+hq9n++m7p
S9s1dfWkTlk6XiqYc/2piPiZGsPaBFUTrf1Tyz7bsnL6RkUokMYHCKs63mB8pjJWTi48PPb7n4XQ
z5hBdVDjXIBvzV1El5s6OSJ1MiizGxtsMnrh1q1dpwvnfP4MjlINQJMDbz25h1jIeWX7KDhBlqMM
j0psJQp0NF1Jy18vbPTod9/98o+tydXjxQQzL1WLTK/7RIW/tEAh4DktBh8JgMIxQWKPqduHBph2
gWCX5Onm+i+YXSyQ8yNyzDTwap8EtaYJeauhrq/1fEXaewsfDMi75iYFctkx0yVWpNmgc2FvsmCm
zMALDdgrWwnehHpsu4GGeCGMzvrvhZXJcQ+VtEF7g9CmYTzdG85qAKeKvO9rf0cCVF9DCPgseM2s
W16YnJx11ecNVMLhliT7YNT8XcXWUgo2ly6Dhe5/32pyKpOqsmsQNeNdydQm1PnZKzsQoZabwpe3
XsG3mUAPCHWV6y6ytLLJgdNJmFbxiA+hHAwN1QY8BQsWZmYtcZ9CsQmTL+P8zZSRGnPiPYqFqNZI
TH8pDzJfN1VxEOouBlhXEiB9NyJC7XSX525X721dX3CY2TVCLRT0cIDw0GmJt0A7JuIRmqaBiB5T
WW6AjH2/vo3jNn076hcmJhdhqnVDbkK/DIirIxraKni1cjAeP1y3MnueKbzEGpnnMM3x9TwzlF0T
OdYqm+g5T4+cOT7LzjQBy57w3Ou2Zs/yha2JY5RM9SZ6A8BugBlR3Df5TRAsAHjmNw1zPdRC0VL/
u9lz8YDqU1BgpgmKHGFZuQEHFQh1WusH6mPXlzLbNQeV5v8MTY6vsMAv7IXox3FC9jaA4oHYddU7
2i7Q1t7DPQCeXPvaguPPxqkRWAGcF2PoA379Wkmh0kwaWJ7XKKei+wajKJVBnZEIUZP3Nv/Xw+g4
Zxf2jK/2iNCsWvZ44fvGmy1/h/VO9i/Xd3LWKS5M0IkJQOA96mFJPjrjUHqWckX/g/zo13VMvpYE
wJvJAvFdqHueyjWex0sOMW79t+OKeSH8g5AAZPXXdYSW7qvCx0WloBJr3hr2TQ/Sp6Q/6GIFMgxU
J1ZAVNQBXThUsy6BYwMaOnOcippk5bRAr9AjWJpR3Gke6GzEFoKZSLQe0DD0/CVditkDdmFussye
FHaiLJjjBhCT5GgmqwTlJeovHOTZtiwm8P5Z15TrvSy5WdXj675Do7v060OC2ncoE5cyKGEht6nl
B8jgP0fCFNszwRdVnwC0Wqpnzj4gL3/H5MiJWvp+CiHLFe5L0j2XwzYeRwSzbRpuAv/sBW4VPDfl
iuqv1w/G7O19sQGTs2dmXsx8gsgcFE8te47MI7Nfej1cYapEGZsWZMHXDc7HNMiZjAT05ndl5lCP
PRZWFi5uo3fiEGi3iOxEjwdQgtwkCjN0LgLX6m8bYtQL52d+tX9sT247Enrp0Fk9chXRgJ/9kYL1
wnB7QvGidRM9A6/WgsXZwHOx2oknA5wSQZ4K+8uN4mDYGYJCDtHQz+ubOnu//rEyre3nigJA2iGC
2tYzSPTAfbTVy5vcO6KEeN3S/A6OHOkmZna/SSwX3OxDwxhjtcp2QJ1u/aJx9E4HbbVw0FpyZHqL
wbCF8DO/i3+sTiJrlZIoKhkeP9K/LbNTaH1G3n88g3+MjD/i4lYHlxXz2gx3BDPJJtd2JXeo/CmG
Xdzea2Jbyn3OPwf9RWcLjLxLq5tkLAONDI9U2FNdfGBiYhWqVy1Y8JC/I/S3m8P8s7pJBC/RdOqH
ApEuRH+LRL9rz/Y3oicYkDMxY61t0+KxbcGn0aL9BThXgRZlpKE9PopuKhvS8eXdkGIo8bo/za4d
bHVQm7XAGj7tF/mVjgxUIcMRjXCgjbceMkw1Lslazl5fF1aMr582LSq/Tf4Pad/V4zpydfuLCDCH
16oiKSp3VvcL0ZE5ivnX38U2rkeiiCbG37HP2Gd6MJuVdt5rVbAnvEra4dS4q2SwMTHBwAaIKudS
ODlex5u9vhA38TbKJC2MVMVN4oXOQcz+JdTiQr/1vBq9kDF5Er0KXJtQw3mm8j3GBl3DBM2GIpBM
CTEP4qguEVBC+L8d1uSFBCg6AdEOmaNC6TYlBwSRXN7HYrCkpn/N7l8bOHkRGqrnIFyDID7m74yg
NZB8QNUyNdqGCXG3z9rw0Ffnz1JC+gqNAwC/0YtVFQM9Qx/R+zjWqwGy5YWmsCyWXArYKQMTBKjd
xIa75C/PZxMvzmLytgQNhXUlRSyqY8K416hWHWORBcgAlynjUjbwmaUNT4G31Fa79Hom9qwMQgxk
emMPkFIFVPNan3Du+RXgfQsnP2tgVLCloxEaONjTrk9BCiKMtOKZlsFTl5IevTNIAyWGI0vO33ds
/u38V9LUlPEa10SDh6eaYBrnfGYaZkz+ljCvDP6RMPG1oqCMATSHyzWcN/L5O66JWMLhqzHTeiy8
Jc95/oj+kTbRBXmUl4Yh44hct7DzDJOyNWZ2hfe/1zTrMP9zPlPWFD9B7101Dix0Q7TN5XyjYaAk
QbwGnNiFq7AkaqIE2gG4er4CkJe6ifZDwPu4CaqZg9eeB0ok/XtdS7s3UQRuJww+ajiobnDRTx4n
HQ2UIF2heVVbkLS0rMkb5sW29dtzVdFMfzCGfX3OCOBchee/1zN/uwGKLyCMQgfBREqdx1rZVz0a
0KK1VHZm0VfsbwnirAiwO4I4wgCasjgREcVRxKcc2gPiqlfRDN08amkQk1oq+T3QeXlHUtDH27Wu
RuPwDFuoa6tyUOWtF+chqzA7TgHRCUzuQgKwZVSkjBfSRw0d2AxKGY04Vf3kR9lrqXDuyg9zwGem
ureQTp89jYtFTBRbEutlErcYVNbPKhvOK2m492UF8KhLZnQ2oL4QNPHPe7XLetHDHGWLTvYkwDj+
+zk1cx4+tA6u+walmUOlAi83Wf19TvMh3z+Sp6XrOtOlNB9A5KTl/YmLUxr1KdNCdW00hh0nKpAA
KsyiB7xZxN/oHmY9cPT/l7d88Q0TVWjUvMyFNbZZDChaogFyohJ/IAJwVf9e7azOHXnA0McCMJzp
YlUvjRVObQDSKGYkl6mKrueASvJbfkY/8RK8z7xBvhA3WRfPV0jc1jDIoLGOE57UHQKW4gQgr0Bz
MvEdMBje2Om3BNY/e20v5IrXfuYAyOzIT2qMyzY+Bt+VTW1IZo1OqDZdqjnPasYLURO74qJA858X
IvAuYJnR+8sjNtKW2jMXt3JUNxdRkSjFXugDJptylRk0uxLjq5gtNZIQ8CZM0SjvKYTTaBEtNeQt
7eXEzogYk4yzsa7giuBmbF+y8M7oqQCM7L+v5vxGyiNqACDrbkidh0yWkiCHOyB22S7qlZ2a8M9N
s9T5sCRmotHAvuQZTVYi0TLWz3sLmtSLl4oiS0Im2mxok7yoS8TJktCTkMO+faWBuPCWZ31BwCL9
Z8PQ4XN9IzIl6gqgF2OUwXVU1ObwkLU3JB691liwyfNa4x9Jk2ectrIuShyUM6jRRRewL4h09r78
oKHULL78fQ3mAypd04BEhmS0OG2k8NFQiIwjhCGDWx6ymJcY0PlUUxv6hKHzLwd0uFET8CcDSVwe
VNLI2VK5bnZrMX6DjgAJDHhTXKYhzHK/C/DYInEDbMtMyleBuwLy+TqvFxqiZ92EC1GTd+1pbQRk
KZyiCE8HOO/699/7ubSU8ape6I0BiGBu38PTcdEylfSn3gCHmhn5rGnNvyXNoOQh736xlFGTXIjq
ztWgJzmgU/JGYcKZdf2Hzq+zcuMXttBuGi2xXHGbqtveQ0PFayF99s1SyDq/nWAIMlA3GfPJ199Q
KGdkMFXcHkw4NGau867Z+dmSGZ3ViRi9+/9SJvZF7ysFCCd434r0mWFWWEO3Mqbd3IWCzOy7uxAz
sS3ViBVZxzpiFhQ+ZeM+z33UV4utH4lMFr4q9AT8fYRzAkdAT7TVAi7vhsW7QGzU5DzS3+75PSie
qy5iQrLxW2dwjwXa7f6WNqclL6VNtGQncJ3sjsh1nY5kExCjVO8VhdYF5TV3VhdSprC4WViKldog
CVSFb+dg38UY1NjKS1Mgc/fuUsr03rVKEhrxOI6Z6h+9J1uimC/EywvbJU8uXde1mSwUcKa0CNT0
Zlvfcen93yeycP7y5MLFCTd4zVhe4tDLXJtBjVDjyz3HTtKCXgm9O3+Lm18Rxg1H6Ltb/vZzDTA+
NwZhX6fX20wFzFiUHhPMIf8tZrxH0ywWKqj/FTPRS8CzknO5h8lPdcymNlgG0DSh1DOrV4qPjEet
jledXOVXf8udv3mgBpJE9MTeMB7x2TmTpLGmL2vtUU9Sj8algTZtQF02S2ZzTs0DDeS/ssafX+je
tE44EV2B8DhkU2i/9BJMJXhPzF2cjl+SNN6hC0nnTi+zVhxrAK0J1P9z8OkNe67defXz39s3fzv+
WdJEPQBprOiasYwLZhEx3AwAzDWKJRCa2eaSi43TJ16UIXsqIIbRXCICJM9tmpNeliCYze2Il/ZV
41vZOBpaK3GOfk7w5nHcC49uSCkwbACuWX8veV6L/HfJ04o/34E6JtDRayz6rR0p7X3nL+X1Fo5v
CqfMq20VKx4uZaJsKtHshJIJFQMJEL84fzf/7v5ZzUSbdG4X9Gk5pqmBl+upNOV2aLEhFXdEOUxR
TQyp/719s0GShpQOaDYxT3zDXe/mqeQlBm6+B1x9KymK8zPYEdNnjHTr6140noK4HMwOCFROcy4C
Aq6/oyeW7vvf3zF7c//5jF8X9+KJGLoB7pwQxsANWsvXORg3FM6XwDdmT/JCysTkuBnACcNRWfOo
iwuokLOq/6hBxrRItjprFi4kTSwPxuCTvulgQvs8QLn2uapyVob20DMpOsrBUpJ7Vm9eiJvemyJA
9lseU4BFQON4G1d7N+OYcV56/EuCJr53X+lpIldYV4yRFsU3+fwt6V60aiGJNtvdoIkjXj7GsVQA
AV2rzEqC+clDpGpz2VFEWqEXLzWNAVBAhVXXmLYtV71uJWlDQEdDokhYeBezD/FC/rgPF/dRqHO3
KkWE8H29UxQzxyRLF9pViSmKx9I1+WGp8Da7sRcCJ9bIjwZADVQIavJMwOXPHoY2ZWimoVmnLMyt
zqrMC1ETc9SBITo2AgM1Hy+jyLRueVDt/P2cl1YzMUToAEEnUIHj80ZL4P6cR5b5Yh3wS9u2sJbp
wHIudr6oGTDiAuqjiY6BdnHhJiwsRZnoDB0VKd+VoZIN/icdrETlQNq1Utzi/yhnojEysemyuAPp
TJk/CvX3OR/53gBnGrD/09EoE1UhRHxfgbkI4R5obYXxXmtmBdjCzHv9W9Cssv3nmikTVZGVdQPy
LWRoFVD+kVB6L/pkXYiiz5C0WpUAWPpb3tJBTVSGmOVSgqw0kE20UKHnSsHcE0rykpfZblcvCJvV
7xeLGz/mQj+0PWjYagORRT6AKbgFI1SQoadS31aoJgW+zAIx+vh7fQsqaVqAQV1ERcMj4vQR9G/A
6JZvARRX5p/FgSpGzVRkwhckjp7cZRggaGD3MCRAweNffcuCo0jxOR7g/dCIPG+eFQLANybhr88R
AVco/tPS02mDH202G7ZjO8tiFnGce5s/fh8jalCV6dvPz4Y0hHwet8eYkK1pmyale0rMT2Lb+BPF
r9UP+wLVHdmEECUtBDM3WRZBhxUBEwCIdWUeebKJw1pxDV6TCiat83qwBFbY8qu+7S2RxE/67qu3
SrKQhbhxkTHUpAq8LILHF/9PmhJJh2rsZoFRgU3eM3UnMLkzEVa8Ezg+D+YvVhyyF52n7RI6+i9q
0NWBGRjNB/eLYAAZWwE6+PW1LJK+LuKgyalm1XZLAZlNwD3niA/v/KF99bYSFR/fibflVxp71lD/
/Kg+I3fh2kx9OZDCKFg1kF8BSqEIU6iAELiSYHMrwLFOonvASp8X3t5tQxCCQ2Rxx+kKBXnUaUnf
q7ssL8bKl78V7fo72WEiHCvtSEALFnxJ9ru/rjfKEo7kbd1rlAvoV9D3gCVcms5QAzi6KgCbDsx7
M3eGDUeSXQQqaJJscyKv0nBBU9/65pADEiigVSmaId5gLoSDYnj+7wiErRw8EzEH42JzoD0prSXt
ctu4MgpDmzuQyOFw3Yy/88LQZOcSi9PvkpXPQPFHUbM4vIGDgeRmY4pWZ+8jJloce/5bzdxOR42i
DfRra0CWGJXY9a31VXcYOBc80eodR3zHikwEraWpsjN7Tw6vNLRFZjgLQm/MhYhRJFEBAI0GGH1t
epg6SHuVSkcRE5psL1Npk9ifISvN1KxMd4NGbrr0Ln47wi5fpwiRsgCBGIrAkU6dWkHs9agdcW8+
vIEK2+RJuu+P/KlgrynVGHYb6tVfy5uWhCtlYb23oDsQDrYGQBdj3lJCmuh6k4tGPXN1j01WiH6n
A73dVG0rZMGeuAwmy+7NYZ9sS0Jb8upaOkH92AL3KQOxLXn6e+/F0ceYbgTg/KEljPGL+ImpLvI0
KXUUiSkiFYaRPRLRelfyxCUxWVFpB8qqFf3E+OsTUNMXWhbF0ZH6S/jEdPsyDwKQcSMMUphkIBpx
0EHrAAlfsrPTU0pKYjBtC6JMki2Y8NtKDQJsAZBhGlQzqiTTXHubtGkSCkjfyXajr+o9HjUxjR1n
B7z19x4LM/cbokCchIkRBQR2k0eFql3MVS0mX1vTdzgirlPmOtUHyHVZ5Jxh/DxL/BAWQovbFg4s
cFT68siIA3inyckGag7uAB/IA5mJOkJm1iZYl2GD8hW4IRMCNILvI7f/zI4+iyiKsTuXYOpxYek3
nuf4EeP90gCVdDuDJ2Z6pvABkjO8XdyDC4ElO2GjOujStN0tiiwUuPEwEMPC4oUbDw2NMWC1hrlH
Pe0WHzzsYx+kuvBAExLiOTfWE9DV33gobs0CqqGDTE6KsUMamy51v/9etHjjkUL4CJA2dhiKqCpN
3ncspZwS8DpKA0ynxkrei3b4mpjDKtp1983qE6ywZmSPPsj7XX8v3KVmZypf4G2zF0eUx0O+fmH4
FOB76Tyy1ICAH1/ghXNcyp4C4AF8SkJyJ95qJD3ICNBIvgF517p/idfCrl049Bn7dS10EtfEoSbk
Yguh5alhKIBuA/P8k1qG2a3lr/qUPp+dcL/ydy3MSbbkkcysWBYxFgAiKFXBVNVk84307Hot3yH2
6Iny2Z2iXVgSKQfVG+GJTqN3EInR5PD195nPXTgMoGHOCc9b1G6ofupGqlzMIkBsSVQqOT2QQr/R
0bD75k85nG7B9h5Bs7zVaXuCGv+30nG2KhiO0PysoSNsCmGZSn6l66HGkQGadK18NpaxCrfFT08P
301Jhn0vMLlgT/VLuC7/tXqbCJ/suOe651IZhXugTcGFJ8HdsG1W4DnPqfCW4qbVTmkHD8WSaz+6
0FeX+1cwPAZRgp6TjImGw6RUnwUBBAPNxdWYcEKdsSaFbHK2+KKbC3t8o8pGaTrgAGXRAMDcFNYy
0d0zUs9FQvs1/y2/FgWJbEC+0+gRNDwbwSkZa2E3F8T+LuJmkbo+6nBVBdjc+FkXL7g1jDLqE5Ej
z4j6Tpvd6fRmbU5Q5OR0Ou3eeLo7vR0sy0LMt0kIQ+TnWMRyCDkS/D6+2N82sbcgzmX7rWkSbBH+
uDW3+/1+/e6Tp9Xd6u7u+fnvzbpVAeNmAeAVFhaY0bo6msSLr1biLgz5CptVstYU4dRlu/xDdUCK
/SC+ohAh3acV4d7FkMbf55CiAVh7/PsTbkMERAW/0wAjKeYtdjmPdFp2Pss+DLwmErSXi6bLcnME
bcMfmcKWEue3LgV0vaKrOsJbADsBF/R60RJooDw0/cGqbNErySM20Eiw8xCSeGj5WHrzN57b2K+A
gYcRuPGX3u9aWhCmap/xWF/JWcEzZxCZhkx0vG1xgp79VHS6aE3GPNHVXYRDBqoxVUC2U4PrNFHs
Z0UrPXR2+7Rd1/k+CeAmf8OaEqi4AlPvRADaG1vS6DeRNG4QitPjnNA4xY+Hfr1QIwWWXCOqPmJo
nYKSaltaAEO5z2hyH9jR+mw9FUy2AEJqYqRwmznGul6l1Fho8vx93zeLv/iMcXMurnRXCl0NXDyf
NqzYAz+AuGvtEB+Ra4J7fv7UTFRlaUWibbr/kcyW7F0aEn2vkPcf7+Pvu32LvoEtEeBhYHBcApzv
VN9j2sWvRa2NabE/34295w8Gdie3nuOdbr5VwGClvfUirKLta6uDVoYCGhve53OwdAtvXFvUbMHB
AodHgEaU5Mk7F7k80wqpialh3rHN3d/LFG7DUfzrR5occLxBCELi6z0P2shLXfUc0w1jp+fTM6vp
7vkEVYfk1uObRxwCzWcQgHnhd0HeCnLAb2tn7UYlePz8PL58vmxTxDLkhXR0+2JuzTV9WK32W0qo
T9YPlb1ajVkvqMEN+/vzf5u9rm/M+PUI40H8aoyklNdfD+Cguu9HfcDgB+G/G0J/2IptxgW87XYM
v3fsvmMqeyXEsSxAfVv329dX09ybGB5zXlNCkZNbMbbwZQJ/qzzwaaIAJYX0DRKLo/98cZkHJDSC
szRubEthNiKyYxHZ3MGAIKG4g6XZnLDlyCI6sCQWfno6/edP1vc9uT8ePwNq2zAmyCOiyZlsj8Q2
CV2RPV2bLyb2drUaP5tRtqbUZHSzZPtvrLGMhAEYj3X8L5rtppVvHcw1Umt4Ea2s8NF4UB5CRzqF
TD6kL4B0G1YAdEFy71HcD9yS4r2989eixeu9c+NaQJcfRPN2s411m6cF9b5BzCLmRNk18HLFTWF5
zHv5+z7dGtXJmicaKPOkJBkkCI5rKr71tkHiQ7sLH5tVRVwHGNeUZ9mDYauvhUjOziIb1+2luV74
xL71QQ4wUxHyczTBEd5OnpN1uekPyLMr5mAGIAL816kSLBnZGUD6wpiDSnui+89tlVVBXkYw4tKj
THPkpIExuht9+JPOGtassk1ryhQwipucDcR9BF0hQtxuHTy6p+JLXgovbnzO8YNw4cYmdOCBTZsr
1WHIwqIBfS7/nLSm93T+xoVjQrsDPn1vLxz4mBi4ViAiphlxzX+zRTel1wLUgwkfASBRVoh6t+Me
HNc6YOyCfA4eTly59z/Q5LT1MHK8Tx6UJS0xOu5/iZ8o9xrgwFwSQrxwKLfgKnQ+0KS7rwCdg0cv
3bvW2WmBKbnzDpz198pvnTcZK5dUYJGhcXesfFy/MaktNaHNuRA8mkRalV/SikNCWf6UaGh2dr/w
smY8tytxvz+/UIfhANJII4E4tKGTXESliiBNAu5n6h2Cf2+8IQwAJqoMpGL5hrtMSY0s1RMlos8t
1X/yrX/s148cFfaZzZvlJnAKB3moHfia9waj3OaOZ0DtfFzY4RkFOhLPgYEaFKogoZvs8OC7seFV
WPKueqwOxh5JN8ECNoALfwZUQm/5Pef4m1Rmwuvfkm8TUzjbC8nTGpBqBGkvp7+bbRwGVp7O+9ZM
Jara4dEwCxb/cG/BFvkJO/8BxviTLJBVS/IlGO/ZO4YiFHxoHWzziB+v75jMqT6KoviO4lmriWId
VKiV55ZhxN4KrKUhtNsMwbhsgEuCpASXGu7btbhBSMGaflbHWsz5uX5PTOlDYuoP4JNRkbLR+lIh
HOMeMfm+xnn/veezFxzpZjQuAMwezcWTGD1vhC4CBTKAsQ/BndqY7lewxYgW6Fi/6oXHdJvVxULB
6qFhagzR3w1sp4ppMa5IuZi2d8qDvJbNxA5flENBlP05RDI7ctAxqzmYH6PdWoJrGtrC18J6R1M4
VV2X3zDZbDHx+sZQ8A3lSbTldQBb8SKDNxY2svpJaf/omwuWYbwtNxJHu4DHjTwBP/EKZBDIZIkL
ZVnGFlJtP6jsfYqn80pbiENmfGJsL9weDP4pSG5OM/Z1EHNhMapG5QHQMJYI0H3kIZAgyD6NiFQm
uIfZeRN8hHaTosy6sLGjjZ8uE4EfAkBkVY2btlCJ0+RYR0qCNqdsoz10rLW7VY+KZrUSnXjd3KdU
XCgTzK74UuZ42Bfa2eDEMAHcJ/weZ9ied6IZMmNv0NyU7PAHu0z4fW5jaFo78vcLy527R6ouIZ+H
+vvI/HwtekDrk2/kRURbKiDKuM/sb91BkHeU7CfP4tYpXRA4XpOb/f1H4NSv9SXR1ZVqiKi4Bv0D
mGJdKn5lPkvNmAKaR0BdbMHWzgS2yCyB2w+JNIAJYbXXa6wGoG0nURfRQmPu2pJR7fuojmcWExDv
Wvco/8EDWGeObsZEoSldoQpJMrN16o2/4PHclkqgOy6/ZXLUfhQMMMQ46ppGBXV9Wu9R17VUhjGx
u9rhWPoTPA5P+tIVG9d4s+0jJQ4qkEiWT1uLhOFcD3qLc1YO2mexBzrImqMara3wjKQx+HgWtMXs
QvGMfuNbjHpM03oAu9QBIiBFOOIM/aQHJKdeMUPA2fxGfUC7vykc5VW7WiyMzF1ohEsAfZJQ9MMQ
yPVhg/Esk7sYGwz4w3JbHYEMCvoucsdvReRuBOiO54UbPedoXEicmnuwkelDDgBNpAIHS30CO6IZ
rOXXNDdzgZabeNU96feYMuMejf9lk0fyFlSVDWRup2mSgW9Q+uNxqoWpkeZB/PnWzDPzjtXauBvM
UTvy9uLY6NwOY2ZaR5SAkja6ea93GASJXKd4WUTdJ9Dg9naP8FB+Da0AUI0kfAaZjJ0tRcNz1/dS
5uRU5WEQxDbEqfIQF6w8M/0QndwERwNRjgaTl57LTGCioWSKQoeO3IY+jYKCpqnDDGBTVPmUwN6A
2VHyrZgBNLFvxt9LtJC/pcrr1ymNTU9IAcK0Iqc7sa1SHqDRtVdHpRjAQ35DrKWxwnTfzqiVo7JF
N6fUkSyZNRtpIC8JE7+atccq6ClkvBArof0ddtHf9fZS99lNR9NYWQV9swqKIA1h2nTqpBD0qo0w
gEzdO+mYO9kabUYS2iV61HZjOzRzkIezf/2k4LEDNFAdc25ALZ94roJ7xkhriXutP7W2iMpqZhcR
QXuubUtUQ2aSvGBcGSMUC+d+6+MgCEdTE0RjxTcJboVL9BJjvFAez+0+ZtE2vg8ciQYLHuSMcoR/
jAk4EDPqBsSMKuXC4MteEypZhOvlO8omU0lkutvBllHCfQC/pdW/fGmMf/sf8isA90NWDNoRSTsA
F16LbQfDDQsfYr2YFGNHnXjnH4NNt8qtdLMFX1qwDWz+QdnJlrrnF/tCbpuMcHuwWuytPKLzTYdH
z0HpZ1UD+RmSzAYRTt4m2sXgblxHTDcxx79wjW6PE4eICBCWAK46uO+u16vmRZH38hBT6UG9Exy/
IeLd+TsBA4MTPlfY4oP9Y7wOsAkc05bu8K0jCeGjI4s3A1BTabLZXOXnvtyF8Gp6IGQR2dbX/HsR
k+g5s/UtMpPDuvvpztbSqucWDQca+gSJc3TojQmei7sFwKMiy4cxOlnjtVL/5cwaM7AW3fTbRBGA
3C/kTJo+1CZv+pSHHO0BuGaralNbLkmfY7v71w36uC2XkibasSpTKAofkmpa9OgVU4hmgWHWeOrW
OjkfVHJeMDczETwkGuj5Q38JDm+Kt6V6SdBFvBhTfXdOWH3PUW4PQGnb22mI3wsHGhktDd5Dy9In
QIKgC+LvmzsTYkLhGoDKBiI/fLYpUk3vlbxce7g87lP0LtNyzPCrJ5G0Fhor961CP8XPNdA5D+e1
jKknlPqWyLJnsgfjJwCwGBZpRH6cnC9apipXq1GC4VbuLntH7re7l0t0EA1U3+sdSZaQhGfSvzLy
Jig+I3OEDsQp/IXXRqlUiJA4HHhU2u/Tho7vZQ/Qrn1AA8d7LBzJbEAWx2CFd4a9uOa5t4MCHHrW
QMsDGLjJTfP6wjPEBNWeznJt5UG/830G1go4y/mqCIH7S7V1986fxratpTBldsOhMtDsKRhgsJz6
VRjCUIsq0lBqOqSs+U+KLnga7NYKvhDplouh2JyGuhQ4caqqWFdyTgNqaGfFJ9mud1xt+Sh0eWgi
uvMsPqRuSI2vxR7p8d977e3gnLG56B2W0bo7fV18HvZGEBsx5e9OA4l2w0ql7rHciOgVc0li5QWp
N9LX309qzvhcSZ2crVrlfNrJkBo6Q4zj7R69O+mtG4Ccgdr1/+DCYJFjsgR6BF3tU1srDbFXSUBL
p82n8JBvh5PA8oqED2CVOp2P8sMDYM9IuVvKac9qDnlMeY5GR7zxXDMNiLionUJ1dQScug9gqiQC
qrkROZrk5aVmaJIwVbJCdmphg+euE7rCjNF5Gt3ZMW64MDyKHoW6OB5rYXZwVPOPAW37YB6iL2C1
pPyGv+81srTeMT8xvUujF4XYBx4VVOW10AR+RqNVsA3u28DCg7QHco5nLY1l3jTZw2OBqftHzKg4
LtY2dBWmtEKI6Sz5J9p0jKODnW29I2cjhW4pziKo9dwjMeB5j3yPYwfv5LoOoR7q3FnjSGO1d8Uz
mKQQSQdIkTDx+JLveweTYfaS3fnN0U630xjby+A04RT5iUpAbsbrwgFS9afKArYX0x7EdRbYZ0tY
p/Z5VSxFsOP5TAQC5WscmhDBh4bK0/XGAgBSFPsAQ5hJYnYWb/IdiS19q9zHpN1qNgbx7tpVhzBj
UdfPbPCl5GkiKusRX6jjUg0Ridyf5KdDee27Mjbt68tgJs7awPDVwhuZM3FXQidGVZKzCrURCIVT
WqBRNrfkY0Xsag1sPZXo5ElxUvtOcvT9YsVpdqeRt9ZF/EI7w8QZbnlXVl0FdNudhU6Kr+akWN67
QZLMKj+Co2RWOwPVESe8W7TrM28UAQc6FRHsQBVO3X6jSrQMLCrob6Hqs0c8O93GlrLf1eg04ahn
l9tiJ5PECYm01h/i+3qTsJYUK/UeU8jOgpaaMfHwqOBXScgHotNnsg2K4uo+im+w5GSshmk+U1EG
Q8eLT8dio2uppCtoxpCWJGNubCHCnElGogcdYzow8ph1uiGkBR8gfuj6Y5VEsnobbK7BRv+ptgm5
061+Dc3pZDv5RzRlgtlT0ZFP4YAv5df7aqCFi4rd0kv4rQNdv0EFnVZ4fZikQdJj6ulxZaByio6Z
pc3pZO12qx3a7jKikUcbvRHwd/fEeTEFitaSH3Z3t+Br3/b/AShYQ91dFxHxAzdzeiCZXIlVD+kg
MmIgegRxHLUasrs3kJZ1LFabGbpfMpzR4ZSQ0273gSaY8a3eHy2ytSW7Ml+O2K3tlrzemRj6oiaG
rFYY/dqnZI+mmJdynPwiIVlt1nT19SyhG2RJcSq3xm9kyEYHDzwavLBpxqJK63NcGFgFPvGNI287
C13Z6DZB46ZjovflG82KL/i29VEl40fa6Ngx13eIsTU0kSx1KGu3yu3qc6ZBoCHHHXyA303dRePo
HIPpJafxVLVDT3fOfejUJrqM7htyj08bu1vQPDn+sohNQOD3+/t1nJiDt5CO24qmSvxasSXH7PZF
4luRngcXJi4COKevTUAtV50StJjhQpTc36PnhGX3ysrdBluV8TnmNeRD957SZCNvlo5tRh+Pskee
UWgDJGQm+jg7B3lkiHiNIer/6LDBhIjO8gZFcrRwovjiPWq7RscUlMa6z5zFS7QwM0VT0MxiXlBB
bg0u//Tt1UYftiLuDrxS8a0BoPQW6O4P/KvLshMam8uVX5GXp3InHf3vxYhj7tIi6YilY3xwrAFd
73wpqGHDlwgAwhrNc62drvy9m9J8464UhfCWAspfW3hoXhd08K0pUtCRhQgA6XkJftXkxHNgPiVh
C8Sr6vOskB6NRevBAaomTO+w5w8KknyJb1LDEZa0/8yKwTqigNV6zILd8EMJWsClZQ/JZxNgCc1p
AJHYqr8TiI/KwLb/lNbAInapai6seNzJiYq9kjvx5jh9iPjBhW8sHepnkaashZkhMXohGtsoSf+4
lMLABOicSIzZYZUYI7yhxUkko64CbmzOG3/trIN1JpiVWQfk8fHjTD4OAv5oYYYW710YWwrZxmIC
eTzAzSSBCWQARA7oj0PnXsHIA3om6Prpab1+4Mlq/dMjBZKjwfBh/YCZLbqi6GB4gsUk+zX+GRMt
iKwmX5T9vY+/N2O6j2ibMXQwWSLC0Sbu/hmjQEpk1AmtGKYvLNGOrcGSqbtrRNKsePPNY5KlHZCy
38jI16hAbxgngogPm9BgJGjYqBbe9b3LAJR9V53abWqrpzHsXOVM3wVLym0mHIPHhcuGe45k4E07
lZ/yatAoCOo5pK95uPAGDQ/q8VFB5XPl4r0/cyxn/v2DtObJyJAEjqGljODtECsAqVGuAaMDtgdT
FJP3BlYqIcgEFwG3rT34AelNaNjNeece8QR/6q8MJMRMRBppcYJh5qUryOegdIA54TGLd61hwNwN
jhIVzi6fbDT4mwNDX11IMnDU3iN3d1RsFYHwe79okG99TjT+XAgef34RsPEywn2+RsB2NjGfPI6V
KojTFjXZ+G4n9xH8xsgVYWwCMb40sR9JKPWNXOB4kSj8yZ3KaTaVB6Iton5GLPlYCpdmTCUOa9xH
DHsjmzGqt4tVtWdd5Lkeq+Jt/5g8NevI6UyeKI9/P7OZMBC7h4mMMXkBlOjpaN2QiFXkdzi28Fjs
MlukPpPQ6o+qbYHR+RXG6MQFoMU5S3wlcvKyXQAclVkDkZVVbpP9o7j20Db0orKG5j8t42GalF2B
/jiPgcNMWjBJMw3nKEvADcCmIgGHfszrnQ0EaUi69rf1UzcLM37M7H6tr0umOwblngw4IcpOPHFv
Jams3K7XLvzwDgPKC+7wr7czuVGjNyDxPFQcRgJGtX5xxDFKyVIU/PYkvmk0ey/ZD7/WzMFCVwbQ
Z96D+88Md5oC4SsmwHxV2Ti/PA6Fx3c/QG40C0tHt4iyoHmF8aXefNeodVHSgDb7VXQX35U2+LvC
2I8MNx1dRjAmhtl8oKMM3aGY/6IBhlider3koSHXfSMYEycY9ERrGYqCoA263hAMQWW5WrkJ/e2K
xxwQLBls1/jbQff24z0mMygsFv7O4QB6IoyJWAGQIQrqPD7ib+0M0rHfCSIYikNGrI6hVcuyHg+P
8MzR1A0f9/0dc077V7o313u63xO6xRT6OEBEJUrXD+hQX21WiCF+/+nV02j28NsnbGwCp1tCKH3A
P0V9syeB9ZDSn7vxB2wpWzKThxqrOpibBwQkEqg3nlNYcKonqwk67kernpDN2NeOQUP8lYk25gY2
JX40trcrGDkW73aIQdpxpuBwcA6P97D22+OniYkpB//3HsYdrj+BfX+x0ZO/fUXAtMUqCRHu7OPL
GUMnWxt/fufhAKywHsY2dEHX/AJUXN+scU1QNADiQ65LnxzwUES+AMhOrAm/Piw0Jm4wQoA4ilns
axTJ0Kn/zO4YlgUIkP9H2nkuuYpl2/qJFCEQRvzFyrv0+YdICwLhJCQET3++lX3jVgrpJNF1elfs
6spd3YtlpxtjTBemBL/Ep8Tms1AH4Y+n4sc/1DBg/HPWhX8af403G/PL8zxzNf7wvuCFfTw9MSMC
xqcZXAn2jXBnQ8Qz9oQfxF9MHR7lz5lg0y1b7DwjdzEnoIrdONW/J91yCMtIO/f9nEnPp4+JOWdG
z4/wFITyydR2+f7aAjVDMDwXu8w/qwTAYs+J2aCGfBG2eeaHbq1W+DVf/MPXxvM2T56YESx7WCP8
a4nHZjqL3BRkBfHLstejz9H3mtPK0WVHOfyO+aKYlJeeTEEeMaE2sBHrjk2+8byzyaDcObLQNwE6
XN7iOC/js3/82eSf7ZkyIbZ4CsQ9Gougn5mSrmaD2T72Es4e542Nnc+5zXBdoADC/Mss3FXalyzF
zT2bYts8sXM//3EqW3s+OdbQJFnBcWZuo65n8LrqSZgk8NqqCgjyClWcZruDfNLPKYW53ThfajqY
MdmlIZZv1R2m4Aby4mKsNrAoLaPAJzWSWimamIvzdPgZAhQ7urIrLxffw0X/qfns2KeO6emtuyjV
YQX3iiGLxKuc+95bJtkvKGNaXfbkRolVqEhj35CuISHX1sSAtbM76KcjntOaPq+72XNm6Y3ZWzSb
+3x2nurW8E5dpG5hnzbSy9YdWokLKqazFnXjHkJmJvAma6MjWtFyO4wUr3nYEFAYdwdzD1j7/QTL
EEkK8+jFuMRjZT5cxK7mHEfaonOHbyz3DzIbPB7B8BXltteP9mowJCdbe83HsTaTr7Nmq3u35/ZQ
k1r9vbnXtH2KMmKqoi5FfbGdFGpO2jbUafFkSR/GfX/Rt3IikrONWezhRuwdMxh/FHZ//BFbZF0S
iw7fh+nZO790fMd1UADUSaYxmjBhQj3h8i3Qz/U+RfgRV6+wUX1JS69EFkRf3kc67xBh0EezeXrr
GdYeZHVho3g1RNnNVT+1xXEaddGd5OvYnGQsVWdR78C3bqfuNGSOdwOl3lm5YeaZmT6TgbG3X0+H
WW8euYCM1uCrX/Pl6bE/a95734FiKW7nzZPFrFtm0GDWVAvp73WdCYoyOmwle/ycH3kr+H1jNzDv
kU3BkxHMy8CEEdqY44g/EA7OZszf7/mLRKIFCc2yfh5B8b9yv7BkPO2YL0J0q29OSGbf3Y3uePoD
TAD+Ca//3d03Qft6nTm8s39v8U/x5K/JtMxbBQZFT1ImIwwWLMB0fBL0Ovf/PdQ83k/C3Lrje/Ej
x3pbiPzjUNiekf2MTeTb+e9d+QMqgh2r3Ep5yRHoriDhw0Sedr6cz1+xqvP5xt14OJNkO1g5fnPH
rD05QByIDR82MicYxoVlrbGko2+Wml8OcjZ8MDYVG80cn4W/YAvyZaePdCMgG14cDuXyyshy7PeQ
Lf2PE4wPCwGU9RT0RRfLOHcLc/7+/h5auOWFKdnus7vGM2TBx/fMhVNSmPYrv22nsrjxmE08HaiM
L5UNezs3XxpCiLc3cjx9ytIRvx6I8Sg2xHZEgHmHPRXW9O9TIinis6+OCao8SE+hxaS3zU3QD3u6
HuAVPE6fcYPoOzYmUV1bGf4b+m7ixDAVezzHTfuPld9sNt6YTVnyx6TQS07PauU9eTNv1vCRKZsl
Dv6PXz4SX41HgxNXWY8MgVuJr8iPFz/z4V/rmNCtJ1ZEzNg0UQm/Et0xKNqqgfBlhV86p54ydXFo
xGb9+G2ceTZsheP5xYfjWf84XIKCKsQMuAI4ZPwI9QKTmzPl/+CRu0kk4eCzcbi6os0fpZbLDTBg
nitI6GCBRZx1ea5o5yDlO/p9Co7slLoAvN3X+fvyldov5N17CMjiDnim+/G0mp0tMmjOA4fEargN
C0Eqtq3Jmkzf9Gg+dqzltW0UjUYGJC9JFaNf1HpCmgxJbr3MwLEl3mAH+/swT+FilrUTr7p6K99I
w4vBNNJUtJHGMrXu14kGcUqQJfg5ZrI5P2eoYTqRZKF5iJgeSXiC7EEA7ql2Dbt8MDozdNc2yECv
iyoEMnbEd+0gt04O9TbaAvEB9Js40aq3Gc7S6SlxpInh3Um5SXuejvUVGbD21v8esrW+O0Uqqyxm
SH2ZbETDQGv4ok5lUoLDsU49be8Zj9JjsfS7ZRauHQAxW52pUoomlds6dbLRC6jHFDBpJsoaVQeW
2ZJXChXwBIT+3jlZ4UKHetLvKL7eCJ8pu6qceFF7oNTY9vbOFVlQBfe2dMF2EXdIGFYDQqA6Dxex
NdH/zcYqZHGkIcBuMDntjQ1Q06mRQU0tDfyyh2QGDQLIJyFj4Xj6unnoqvzdCBpoNyuRFSHWEmIW
rbVN1DKs1KphW49m89F/jAM0G2pw8gfbcHaPA6v0qnFXluZG+ozSMVXkPpBT3BetZVZ1tb83iiDK
4Diqbm/xfkasBuEOgJHFwdztzOBL7Olw5sVLqh3Po959OMlf9U4tjVs7DAIJg8JtFsDFlm9ZZIPI
98tdBvVB77nhfd85m/JLX8LBJQXsaaPz62fHRbp23ETr+X+GbOW4wXJrhzwvMtoJYb/KZxkvTdLx
oPc6CPLT5Gw9wJUPrY5hxf1s3d+LYVtneb81YrnqZ/iEy2h2drcjNLCQI8pmysfe7OSJdY0mXpNf
6b8oKrU6LRitdIHpeJq39YTOWbWiUIzOW8fjdAMlwZrCh6c2SJuYKznKXNr2en52FMO9Ctm8ZunP
1dFw7Q7uMnSnRJU0hAShjeUlqJGXemb2amv3VtuppY41p2OpxZ1pLbXoUEGd1DBu9JPfxeo5zA2+
Rg2okirr0Irn4jzJd/vMDkjB+87JK2a9lX5vQdPrGP3aZWUl/hm9rTutnXVDCw4nIoAFfBuYxJ8c
tU0OBtXR59lMfk4noAjGnWo/184Z47ILBrE4jAi1teV53q8VY19nljJHrX8hzfRpMIk9YrGTVdsq
qjhIV/6buf4as/V65ef4GIT9KrNSUDDU4wS3xXeNxXZsPETEBydrQvbf6BKqvvVq/p6rJpyRX8fb
kOp9GZXMtW/Fib2fZYv71PUrqnWqY+RIU4JKXctdyu/X0Yh4MhWJZC76D9dUV3oh7MLdvs7BWBtg
WurFdjLIbO1ee9qb0hgt0lG8Kq0uya0fXZaL88ywZBt+DIRgurZe690x7+u1fMyt40SzEm94Tync
rjcode59WxlXbkonlnvDix6iJ+2J3vOessgpi0dE4TtH7nc8ZVcPKBgM2JlYyT6ltKvy5FainebJ
B4YgJG6WYdeZEjmry9lij0A5MGl0sq7O8R6ooxJnzBaIYY7dBchtbPqreOcmbjFNO2HV1+PJfWAs
gCj75JSu0htDqQyaOGdT9/eHx3JLkQZoQbHSDHO/UBb7Thfj6mkmawABAjdeFtz7tirXcBfQ8iSS
cu5pPQk2p5Xu1B/VKBj35jJA6o4bemt2QtmB8rsQnmzLTevR8LDTsXdWDFkWgNpLf+ybp4k+2dp9
d9BhW69zM8xNR0oCZXDKrMD2Lu+lnNF6lO6qiFtrI0Dx9gmvIrT1BWSpccybICP7jYbuqBinuOrV
fWpFVhdt6vpxaH1Ey9JK/rDJqjrLUdmU0B3cLhDFesgdf0zCUjHRfY82x1H89PdCX2fMxahCGga3
EexkmwLSk9NDoSUJwo6LbIsiTTAtR/Wq99A42p1GyL7/VlzfKV3wwY7oYdi10VdGrzV+6/mPBtlA
imnoZ9VrNTT9NQCobKJFPMfJOH0KvDOA4LMTj/fmbvJf17kZGyCYAngF03etiHZKk2KfIq9Y7Uzp
ZA7t4QcdQmdcXPvvVb72F8VIQrUC2h940LZxbZBda+SQy7ObFaNqsl349nY+nPXdwPNdHdxxl7TZ
NRgDx5yoh4yjyMZe1fC3+jAblBqnqTfqLY27ek3sZZZ9sw8SGQRWOcGJcQ5PzUNXyv2aYMLIuuAJ
41YpAuHdukz73Dg1NXNtUCWh+Tqu2+fRRSvjKXwtRkHX0l4F8Aw35OElIBgIkF2rltBLJX8vn2gg
23+NSJmCKwODM0kfq/ftUycpWdzBy0eewXTqMhQTRDKp5Tich76cySqrqqyTxXYtwOtb5yt2AhoW
f9JHN14d3unLikZHVwnhGuIDnExiYVlVmPVksS6XNcXu9Aimc4FfNEZVYirrV8LotbGQFrmzewpm
J0tKUJA6zO7wDhEzEjzdv8/xrdcC0hJiZz8oeohjlx+RgSkeDCqMnOwFU8n1Y0r0qos+rFlJAOuC
cTbzp7kT3Gfjz+C9k6J35aOKNSDEBQzzH5jR5fCHVEcONxdNCD7ib5Lld/tRMd+Pmj3PBaStSXQ2
pZdo3OkvXvmoQjERrR2Q1HjmV1JDVUSdLiwFT3tZhtDuZWdob60Tom1e7W5XQ0dy1n+v9DVX+2dI
cgckzUCstCtG1JF2VXNmyNpRDOs0kmw8ZPPsrDQKR5J7XIc8kBWlI/RhAyuaRODaD44BpLk/OU8b
O/UQMbHvomm+ppt1V7Bwwxkgk0ptknsO06B9Do5wq/Z0EEss4I39Te9OeUC/cZzcfySeZu4PHcPd
OnY/1STcNxwrWRGf88tvDoNmmKUNw20fXwurGRP3P8FYn69q22tGH2+72DwtgNi5gfv3NlxrprAN
oCCo2Il+IWDIL0cupEYPQz1OLG1nQ5grzeJr910D3blH8eHpBDkzoXw1NsanqtMJunXlBR2IFcY0
Cy3my8FrNU+14fYEDBE5XvDp0Jyeg3eqRZk5rumm5mwHUBeRElEWZyow6mfqDcZ/L4B8wxFDgohq
OnlbEpbtlKXqI8IUCGhdU4B5DGeZJY/p4jZFqxOnCPFvO8Q1ylLwhHQ0IHnpdEnl3Lp8OiAG/DKB
E2sHTVmenLLheRhbB7Km30Mc7G8qaNPDwCz3pv7am2t3sd017+tULRsPqhW8uMgOX0FAE79Xqs2A
ch3KEzXwvsOXPg3t3fLoHmbG/KX4jL+eZDO+A8/5X6cPW0O3XKJhDnG0rzI03dk/4eTKpIm/4gdv
+Jx91mNlU8bOcNOxzTcuNP3LqdkKltQ1j5DebkUUHciVlvZ2YyxryvK7vX3OzMZEbCpG+DhFDDAf
9RxsjWN8D99p19MRoF2Xn2ja9/sjWhNXTvVh1yv0xDosdm74RKNpavO1Kb3Gz6ETRKOdtd13PC23
LvjFmG2Lnsty1uSMWVmDUTCSzGEKV+jwkj9tZ/JosEZkvPbUcTKVurVwbx2yX4NL/dbrUu57p0jO
h2Lw/biYh+PzjGfFf1E3Mrxz/w555fH2pXkJ7sAFPPy3W44XIaMGywVGOgDp78vXJcx6tZ7QEw5Y
s8yrqtmx85Gi+lji0iBwRno8sFIACQ/iUKy74snrN52ZC9ldThvay5SFLoc/KUpGX2+FvnszbWhl
QyuAmQbshPY6XwYi90fD1BTEZUo3BPBtGTVGthuzfOU9iq+AwgobisQyEiyXXxH7MU3DlD0wxwlA
hRA5xv64/ugjBHnqQgBc9ythLKG/i+wzKb4rk+4HvWPWDAoa606jcb3WvANYpDPpzd6bNDkBj/Pt
Exbed7lstOxATMFLrc/IOi8N81EfZ87fB0As8IUvCzSD8Ac+CPx7Etmtk+/vettoh+SKpbyms3BZ
jnrz3rrTdbo9CjlWtPoGwEJao5z7GWIcanKwthDq14pnoN7vVgOz8XpWiS6VzetNLQYlrNn2uzOf
3DF623bgLu7PZUMPd8oUu4w2MekKTTCUSTx1oZjxi0yzOM9fJvcjFCs7fIcrZ5X1xXqIhInAHhmt
A14eZa0yGjqjUAVqrAy8WGp0vJjG9fElmSXyMn18RO0K1LjPqyQ4G4fUEmC2KW3MBESAmjWIAx0w
284e34c2tdUvEAY9ZFbHmv319YU8ZOBRChZITIE3WFh3OInf3xUZ9noKKG4Um+vpyL6z10Prc7q2
QfPZ/Ozv8/cDBGofQEonnDzsjsC1X949ZbANy0PNAyTdVZZSm+9fPd3SPZz5jmW6Nixsxe+RWluh
qzXtXs+MVE3O7n0z3XrhY/GsAQIqoOV0+Q7XPhPD8bhyzaFDkFZoTSwts2yrFbTaHM57H4hyBba0
2BIy1B/wLce7R1wX9bWwg/s+Ji3/yD3j1DHjG6+ryPYK2VewrhpZh8u1HdRKFvVTAjVYT87+adPb
YNlQjZw0VjQPYdp93IVf2yUtoZxeV0rnypcQWQeVI4l1EYKgrekf+6cAs0LjT3m+XdBgbzwcx9bT
4NXw0NPoiEivsw0krmDUUT+QdaEX2Zqor+/jSj2xtckjtCPPcHoUlZOx4pKrGkUd9IHrHB2j4Q3S
LoDMKzmj1miFEmyL/Zkmici+VU6+VMb5SF4OZzpP2BlUdjjX7bzq2Mybc2QPOU0Qigm2WguqlU16
6Ou7A+y9YNF3omXjEX9mZvQWkTQPO8e78vmZpYCfqkJECbRaa5b7Xn3Qm4MOR8gtFviA8Gjy9920
x/6F3uHQNT3x+a13ACU9WtAJG0GhvuWIpMZJiXoVW6jMaYu+rMCBRlb5DB7Noy4jL3k87QpSZlfv
5OusHPMU8hV09UNB8Lpqvgu0fZnAhRq+Ns/0DmwIK+hIguYYijs78+3zvy9gE8rRexZry6GVr4Aw
28H2VPh9OnXFobVTnP7kYDZPQWFmR/BSm8DT50d3MLFSDwoVymyRZ+/pUQmlqCPGuMbFXn7Ij2H5
FVH7mpxr+5gP6ee0eIi8vXugqdN4a0az8cEsS3N4H8yS54OdU1W/HxXTIae74/0fXO87usECkUVR
Coxmy/v1z+X2kB3Z9+0b8i8fLn4ozicty4RolTrpDC+Eq9E6Z7RwQmYJ+TuYoe0M2r5Wjghx08yq
N2pgw4H/msS0k7cOH7PiXlkOYaaFNBbqw3DoyjTfejgYmzQsIY6QUmyfcS3uV0PRKK+mkcpk4J0J
m0GcHlC4k82UV1L2wo7H6jp9wB6zrBRPcBFE085LG9DsDrmySwYwGLdmvCaFBPg1tdNpPo5HFUro
KN4ukBBWzMjc3p0fI6cXmcWT8t9XlvkOrhkLj+6SRhB/+R2R0dCfuWDd60k2UrzM8Wsrxv2r3Apm
HiTKyW4xBHrdcbxu+H68lVg/0Qge2eDW9OmkrQ3TgrbAWW2dp/G02ZA/cgATADm8O479kTxCe+P9
SOm343bd8jdUfD4gMlBOrlVJ01RKpFJ0Lis/anBNtRWQ8m+gWSNQ/Zys6tHfU71xsEmzo+ZESk40
zWodruNuWCdQjtnoGc2pT9PoO33cugZK5J9/D3RdSSbZx1pi3ZGXpYlM68pmxRDN8SQorcP31gkf
NatQTCFXeacDKEexOP7eiX6Xw8WhKwt047FgZCEMjWoXDTVbNjA9Nf2etmVJtbnmhVZEVWHVXxW2
9lG41TTyzp29UW/47yomnpcaNV+2suU0ikzkeX+gfXVvJLnRFr3VeP6+JUZVbH2j3MX3qacEZIA7
llhsVuuVgjwLTBxyHtHisDXsOaui8pgOaPW3Jijuk+VEGjowC8M8khRAFq1PeWqHzmuHIPY1Mpy9
/TVw2yTUFawTOVUOCGIrE9IASMoOvMRKXZ3biiyapyEVPbSfiGO8hIQbYY2jzI37v+d/y3MF0NoX
+HT6FshXn6EoyFlJbLTs9fdmMJUzRAMOnnL/wwsFNUBGIiTLjL6LKQ2dLn35G3cJECi0BQoNZFzb
j1UaFPmZdosMvx48xaDoaOm4Tj29Y7VvPRFIRRKzkXXAJmji9P0ywFJyOu/8kJb1hKWvhafTSfK9
qqxgfKfSLHWyC6zOBlA33DqccnodKfBh6EzbfiYS+axWOUPm9vkZoGAUOo+lt7cV+OoKXE88LU93
9AfUrUwVUYhJ0CWxeMPT4wqLEholZx7lliVQB+gwqUqEuIyTTQPUQQm7z3YwqegTO8XfPHxE8x5s
gXR9Xv19rKRbk+d0M3XuMj0lW9ZgsB1I9VkOS3JZyUNhnUxteZosDjSc64R/3jpCyPrRKFI1RGug
1joPo0ZRS2lXWnY+1pcHypGraBUj3q+MKRFq+HO0RfisRtHkiEZMxzxvDM7DQexnKGSJqZRdnqtG
jiq/OtFPpLIgcAfQ0kP7CPwGzyoZP/TmZydfy25i7x6K6b4j43HLPIhXi5FJ9YgI4nJwOusgRnpg
cONu7+5CG01HJ5xVj9HHaZSORDL9aPU/0DtSu7b3xqvJoQZwK3wdno7WtKW4aKKDsLjB4/ZbtSVQ
qcvdeNP72jNw9KTOk3HeZeVvGAh6gpPLQ4BcRsS/tc9FVqZqkWMMw3G4GtyRMceZmkTPw/FuEfYc
Y5w6wedh1KkucmtcWi5zg8hbksJtmUIpTHPpWPkHwrPzLHweqiBBy5E/GpIypBRYmOlD6R2njx0n
68blpfDMpiKwBfGgXY069uvjgayHcON67sAdcn0nvredvH+tZDN/yz79ZY5adMeowqNomUPRcR4c
NycLWflWLNpr+Jy6xLepd3b5nLrpe/1pzPW1OlH/hXMj5GIEVY7CD+HZ5ek9B2qU7jOdqzPJZ9Jn
aEkjcXnvRA+sL1hazdvxAxjov8gLi7KyYKeAQILWIfIpv0xBf1Ad1ONWiq2UTlT3u/sGmtrOJjNp
uhAGF8ASrTO5+IGVzaQfNZSXw+ztxaAxVWx2rYG4oZfLzbOFJDVoKNHTuf0tohIYxnvy4dDZp4fC
/EoBy4PVJ0ao7Zp2UZQiO3b4+uoCKKDjKy8GimlXwLLdqewpZ5EGLOntVr/p0xNpKgqKO9BHvVXp
9Z++u7zJa8AX14ZnQnSS/sn8t54L1ffloEhJxSuvDYXMMkCb82zFznYaeC+hmz3HM/0hpHWPD8I7
fo/rruDk+pm++IC2FHsha+eqr2bCnYVqWE2Ql7GXq2UfltTojG+zMye41Sh1O8QnHQt+Y4/REUFl
km6oiFa3w4X6sD8ZaUFKvkKdjloPKhhe3wrvDMd4kN7o7ts5ojjBrVNFD2FAG8Qo4HzbL9ZuEDVa
2OdUVaG1nSJ1C/2qIfIu7DN5953Z1f/i5v4K+JPIfiLC9OPr/r5SuzKLK1/s71qb1PP0ruA2Sebq
5AgsXd/NrdSk1mLRtxoGysCSXrqy/9e1PY6Y9IMo5G9U71uvtN8MYj0XSbRqbiyq1JKedFcZb+f+
1N9I1gHpr3Gw8p30Q5ZHzUuXsze4jpcYnviBwBA/E3Ggy0flSB6xl8TlwRrGZmilM41u6Yq3P5nl
uDFX27E6L52X/jQ16VsO2/v5G1kNO5hVLsIelAEGCC/9C5/38pvaS+JHw33c4xhodOge2Me3APzQ
Yrui2SkYw2rcaTyunT4x4I9OrcCRtlMA/YMaGbIYENQ+D1hlrnIesv26nmZ4mR3X6sZgEFAAh9FI
WegwtWZ3UsOkvw2op2VrWrhyuv1l7J2cu30PP7djrGtbTGYd7smAaf3wAC93d+8beqHITEyI4KJy
P9LNwyJcBvMgtA0vo++W7+j3JQzvvwe+EZ2hHImJEnI9eD7t1LCcaVXT90mq5M81sRf8E0KGxtTG
7CMYZNenq82EKpLnz/Vxl3rPjYSt0K2UwAhgmrAYrfRDMch2BGfSHqV9W5nEzvHxGDn1s4okQw1Q
N/eGqf33hK/xAeC9fg/Zukepkua5FJAF0KAnbFEMDEaCAXM2QaGJnr29B4oN00PfjLxjl9bxjSwt
g5PD02E9CVWa1pEqlXorpRpZQ2VdO/eJ6ZP7eN9odKoyaCUkLQZzwxp4ufMdP90NvM+8E2R+45yR
tCRfKdJKEvCfy3Mmn6NeTC1bpExzkoMODtjwZWf7XuruR8bb8P6wqp72r52p2hsGQ0hfIA1F8gUP
tzVu7Tc5tQlcXAP/Y7F/FlKusScVYN70CXSFp45dvvYyqVjxSAq5Aqb7E63/shcDNQ+jlAbs9LWH
/BLPpb6F6NHxWXqUSntw3zHaDeOPn4nYEEZRNMhopXhOeZX1etL5IKCczYdhknJZJm8BXC51Ddyd
hLh1spKXcmeupbE67hhdnNiWMTZEM11y74TDg/aeSlURhL3TWZRbqHoczeS1Ipu0KOblUzkq14f7
AbJpX13cF/nWURKSTjh5yB8Anr08SoXq15lxJhtN+IDXIYvfGVsee4CM6JZFR3XUsCiN9l1CmHCi
j/P57mxOt/TM6PQ5r10gggkov2THabt8VaIcnHt6eqzZb7IBiwpnNwNed4IYPg3ude/hMKo3Hat+
PX3QyULp7Kcd55VHUiS1lg77SWkVe9G5aSSNjt/leGg3E4VupFuUz15Ts8L52nQOfe0KMDQ4QnhW
AFivPJF0p20HiUh9HJ2CqSbebqov0tELSAxqP3oXUvlGFuByvNbxJmvqa1sxXuH0iaFI0u6ntLWw
1c3ZArE38xfSS971Tt/a0V+T/JGK+HWD5bqCxV2KSb4ZfacQ7YOpbQy8HYyRoQNcWkLjJbWy93+z
r/8sbrvQrm7VSk4gddFZN37T3RSuipU4W09Zwmkw1jRU94Jx3zbstCtuvL3OoCJJQSB7DZDr8kap
Ndri5XlbWuqz0TcPr+GdtDlN48BMp1T591bcg0oeTlKnE4x+o5zFFkNlICwHJElG73LorREdD/me
Wcue5gBNHmUmIXo5Im38VK9KJzR1XICuoOnGHeLBBLCmQX2ipYM46L/2ONK2frk9k15SPxQ4VgO7
kR11U6LmcrSbxx0drBTz82jmne0ObjjzAnVOY3XcOrrNtft+ppHUGHnGfIdz35qqs+Ir0Sy5tIfI
Wmzt3HvYWymP1kP1NMAL6Thi1wEygwuxQKTNscRtrnVRneJeVLLPvQB1gv4EF/M8aehWonv5aHh3
nNJkIbmTVh3Dimt6aScuhm2XZxuqMSdZZtj8ubQ1r1jo7+V7tJTvhI6nq7jDTej4b8HLdycR9saD
xYQ5WOSb0Oxuq3hJvayImiN3OZopTrDwV7GTzdXaKudHmwTuSxeI5IafNRChGh3QwR+IjN7lwTrt
9CLOdmxv+IIsNF5tOaWpHrqDdgYDGfKRdXZKD33XSW9W29m0b1bTwerQGSffeMRQaMIhwLVnt9th
65F2DH4h8uO7WbKnQ/cQiCBdNVJ3sMm2pjoR6otdNM0b6BJSpjqcSHgl2Of2Xc6iOGjOFXWf/Dlx
Stks5tqLoJQk4+yzgNTfBQ+6ca5o3AENCidAIUncusWJslPzKqQcLM8H0g96fAPI2PFtIvJ4nLoJ
XSJFB55OEtatgXWVzDw4dtoVtyfaNIN0rwcY/b51GkujvLG11Rm5S5A71bs2Gqz6U2MW3PVHQ6fj
Kl27s8heCw1qMC40EGnLfvaz3tFP0u3JOo/Pe7v+1Of5G13fHh/0+/Q56VrgawcPOA3PJDVvDvUV
rGUX9pLqLEW4NSNAl0dUpFzEVV980MRg5dMNqhAzifRS02n5b80TNCm9/MDzkUQVf/7rgU6kWq+R
gz5ZO9KHOW3QeiYZrSHgTlopmtya0b+bLOVSIe1O5rLNyMoLCd2LgiGTb31WPg+W8aIMRbVUGadD
S7bpJfKoIkfVsaPXAQPIIXIrtI+iD/SVA5lVqh+Dnq2sQnWFEgO0G+h1Q6sHZJdIqWO0G+/CT68m
AhOGo4J2ua5kwBG6KqgoQYHomYk1qO1TZMVW+BiOaFb8ggEoB+axizF9I41Gyg6TSzKYl5HUXWtc
eU891Gfc7Ptkx7SgNpbZono9PGwt/67OACkHd8qz4BftUZFdhM7AvPt76jdA05ef0HImZS3t6UaA
31xNMjN0K3i5rwrjAdjOPBYBVIX7TrtzU90o5oMOeTywPxIUMQYUyg/vXaDpW04XSyKAYyIHctX4
qAYuFgZbviemJyhU4d2BDEzkklejH7lN2lo2T17fbYhfOlbihlW8GLkVQPXq/bDUTmzGo+Kc+uaW
9lXeGbHeE948HRVFg3D6m/ATy3idHEvzrRoRyERfA8pCxfubktmiq2knQ+qGU3bxWa0zEja9Upd3
LIg/fx0gPnOiHfvZfI6WHw2yXqUDnLfsKlPcCCY5FQDpKdXADscbvDyYSlb1dqoYdLvQ7dIOPWOp
2rvx+X54L3mD0Wl63vTm6fekDtASMGyVpJhCRlMxD0+dOKMbzy1IHyiJohcwKM2W86AUfdrOhGIB
HjS8lR01hUFp9ix/FrrS3nyrTZnSa5ew0o+1arlnVKtELg4KngqV4nIJjENTVUON49D3ns/L5BuK
xGi3Hw3HH4mZeVJiUraqP6R19Gh4w2XduQU3jyNS5GDMCGv1n7fj91tf7nbFLmLatdWDabj9Oix0
J7z7OE9Lc9Gflk7vxUf+7m0LmSH0QtoI/n0fbsDbhPwQ8DbADOBx20WFJoxquW5i/FM7WAyWn8ad
/qFYmy2qGuC7N0c36ZnpyJinC82caBu0iv6PH9B6mnItC4bBkA9Qdraqe30VJT+QOgGE4NlJKHs9
IWsKcGb1WU+O5vY+9966ks6Da8twsQjt8mi9b3ZqEcv7n10QyeDKOqBsF9PPEIAHqf7CqSCsIk0f
IF4t2Kqz6OnMpSjnzSq3JJza/lNlKvM+nQk61uf6hECZJf0OyoWyofxTovh1QhSl15ePcSZOaDlO
PN+7/9LIi7u7aYS4OvLBqNougo9kGn8H7mEUPHUiIK/fJr4AOw0ITyTc2qvTHHwZyWfg2sFiqb3U
VgjaBXqwue8jBRbPE5rDWsPZ2fx46Zvf5OlPTuQQyxKtx+8di3FdHRDYR8CAxJEw83/yzL8Wo1bP
eyM48in9yekoWnKRKJiUU8SyTBjcXmQS32xULwTcFc8gYlhd0fO12NHw4gvaFzYHQB8Hp1LE7MdJ
8CjPZQdtd+lDncH2ik354wSps6Gb0Z7oRlvWq3qJ/ANY5AOWF7Kl1VVMGFy/nOKL6BdBSUElwG09
YcXxFEhlElLFwLL799oqoous7mwdBdZlyalc0wQaeNJ+rG4Ku/daUmc4fuSm6ApyGOl4H6BG0XV+
77n9dW866PJnb7yxlx/Ysm0Z3U2UOOUDh/NwCc981JjbUTLP4WQK3UoN9j9AuNTqzRO3T/ZwPnTk
DpTJzWeO/jXUxelaReK0ZeqkQzNUS5VvqC0AvJGlWMdHrWf6EfokVU6r1pfwNbPVezRmPDQDqZuv
i2kn8f/m8SU+hNSBuQHWemltTsOozg7DgOPrGTxtOs8cV4jCzyqZJKik1APRKxtQkRvYMalc3+rE
J956Tn60ugDsUwBq4zFVNTX2+5QbdPqY09yjpM3UIDCfx/TUoUcAGfN4rFPWzR+oxFiDSaNCvDK6
YHu3jixGnliDmJncuXiPf13jSOmRZt2xG+rdMx5Y+OTPqsjhNPRduotsjhR35YXfmJ16HtfBq0KQ
/s/ALbCR39RFf18ycASNrUejMuzsSP70P49kzA2GJ3B/340HS6KPge78izjrcvz2XfW1urf1OQBl
Sn1E3dQr7f6wkFe+27dFp9ra3J/GwXdnTHlzwdGQImwm58cjcbngGQU4rX+Go6HplZ3nAzp17XgB
lGc1ijsyXtd5Nqb4a6j2GS+HRv8gURjpDXbveVopT4mi+56P7FGH63DLav8aqU1L1M5GsaUlGKxT
gNpkQsLz/d/m5uZp+WcqbcNXNlp9KJX93grOtXPipTxVj7DZrcM2XhVgpwFYr/8e8Zap/T2l1jOV
y/sm1pSCTJmkmcrJGQTOuYnNPNLMJvL+Hqtjo9rEBmS2/LxImV0jfQdpYu57q+jUwZ7oOHda66JL
UXKmWYwCfKNJJnI4OpWDhRQOzKLLTbpBg7w4dm36Uy8taiXSxc2m/hehS36cJYPCPIX3u+OsSkeB
+uGffPPvJbx9AkXUgvAVSp7isf31joF+qvGYcoqAiT8LQnWjhr779xDXDR9xOEjf/v8x2ksYnrd6
Y1DOVM17fzKcSyvFa5Z7+3NI4en5CIycRi5zkM99C3T50T69xyixG87BPdjlSLurbdwTx4AMhCoT
gNVth0/2v6w8QrgG0i4CznC5CEkZGqcf7mAuNa5/TiwlMszt+TBLIftLOviCGkZ4kN2FUq+L/XT7
hv4zduu+7IwQOUr/xAacHHlnp6WllYlbgeDMTKPsynDfvjH/jNbabjXQk1NUEiZItWbVmUtiyzpn
HRt+I5MsNvyfUVobfsrkOswPNdqzheyd9bUePqnnDzm97xVmpdj7/yHtynYsxZXtFyExY14Z9pjz
WFkvqHLCzGAbDHz9XdRVn9xJoo1On5a61dKWMvAUDkesWCs9EjNsjWv0tJ3fauAqw1J9fw1/Nz27
Hq0sgmKVgeBAlvmNoXfPYrCvtbJJvEZ1XpTR1QPLldlOp8VeqRywYKVm49oQP202o6yM9ynLJYj8
E8cslJGFP6RotddY5B3tno9KQWUgovK5VcqbtrXjGxuc1ruIDfprQ7v8VVCluWKQOQ+TtL5XLYYM
mUmvI6q+FlLX/UbNnyO9/mVpyQFVCI5l7jFPiXpX8sr5Zcpev8xKm++SysbrPbUhYKbZ4tCwBugo
A6zQrBDgmJUpmBpY9D5Y6mtHBXI6kfNLq7npR53ySUsG+h23N0PeO1pIdau/rFyUcKJueOvK/FEk
yWMlBnGMiHbXiKrxciMfXqkGzXm3yMDhlIoYpJv5/Via5IPabe3ZdbltqubekultJWo0KnDroxl0
/E+J1ipTJsjB1c64q0TveH0GPGMs40PvlqofWYq74Q741cio9H9yztBKobVPWpsgTyKFHlKlRFJR
qtqDTLtP4qZZ2OTVbih5fy1bnQRC5a8GGVU/qfX3hEG7ohcfE1Gel5bJNUM0dlB6NdtUpfGJDLzi
1TmTYZTRJOg7M/HMysz3aaUXO6u0E5/ZWXxXklQNIM+bXppa9WT0BhSBW9cJxhZfGrH4wk144+sj
MPP9sLXUAgxPphg807kfXEZ9XZcr/U3L183X0Zl+P/HHFsSpe2m1KNqOYILI2hCoID9zdjIbg/Nn
Zc3xzN40kWhQf+mBoSqN0Bmg2grGV47+C0E8m4UMQcJ5e4sjA9QCT3CU88w5LG7QtdhxBtw0Gs1a
zyKs2Ci2+sB51Nyhndtc6TFZMzeLFy0Ru1FRIV40QC46Ys27UK0PJlm7thcdzsmwZsGi1ZjoA2+A
C0vNxNf0ByfpVyZuMaL6sjAv75ta2lp8QJQTmeA8ij3s3LCEhKnlcdwW5xdpIa0N/4laHF52qE8h
m/Z9/7VWow4OWoJ9Bpj500N/C1+Df+NLM6CfUGsB8D3/gEM8b3aapB9e+8TqbNfLqdFPj7BY2pBu
hIXaqwtts1ELHKfY40J+rPLuusv5+3mzyzP7NdjZEbA1jkC1RqzqtFZQgMTPzQJePao0KDhdmdml
mxfpWbxYATXXgOP7PrFO3siCdxHIEIojK0q/7e7jcY0HZAGlOHVSoziE5hfkmOapNksd+q5NEEOC
KgrZ39Hxynu8kc33OA3FY3QHnwxt0KAGnnwo9isFx6WjcGp8+v3Ed+mRwYDJTPEw74D/AP0BeNHP
L9hC9xbGNzG0TmhAwPZns6h2iOG6EbPYlqGZHJ0kTDi0EqqrujroVZC4Xgp9W3Ckr2zQxezLBCGf
KA/RVjXHu/IqEZ0tkTRje+PKuU43ww0PoW57WRzoK/APu/rSBgcDB99ecdFsRLQ7P/LF7XNifxYm
1sIWFlcQ10DiYOMOnuv2nhKtAU2XzuHpKI3vK+jIiA5JDCsTpV9OnQ9jKicWAPQan042BNhzQV+y
lX2zdAzRbQMOIvCTAlkzC7/ztiH1ODV+JFkYNa92v0uy3rd69ENIbXN+Hv9eM3NXc2psNpGW4HVc
ZwPep/Vz3fwatKMRI3jaAY5nKtuu32gjmA6yW6KCHUX6kh8sZS9zPydrBKlLN9Tpl8wmWyS5jIwY
3ofyXz2TvpbdGyQkw1rf/eLWwctm4laYCNZnXq7vB97X0yvZzvYgN/YV60r2a/2Ga0Zm123p9FFH
VcQtbSK3RoRKo8k30AwIzy/f0pyhvR24epC8QD5rdtt2KVq2CokgoqvRiW3ZXPNH+sCtXAQNTm5w
3triqT8xZ82QdW42jGpt4+XqXNth9aS/OD7i49ANLfAHmGAH6cB2icbgBxvynFvp99aKw1s6Gqcf
MDsaWds2Rm8i2xaT+85GFacIdBV0ePVxBBr8/GgX5xathKBon6Z33nBtWEDpFBHoeqjbPDQNniWa
whDbowVdDvrKmV+6K4CvRt32L0/6HPzDx0plGWJof+jcfVq3T/FYbM+PZ2lLgg6IAD8O/iNw2Hx3
ZoAyoWpJpvFUqF/07yR9zdty5WJYvJGg4IPWmqm29EM6IslECWp2PBo7cm1F10Pt9fkmjzamPCp6
kE3uhfpoBF6x+zfqm/kxkEsBRgxmJ/wzD9QczmzQkWJtKrRfIlOy5WaQfrrhcx+2Gwj4gD8/8qLe
K1JUu+pgLQu/MLnfzE+b6eSuLxXUY9HO1/6d3A73LW18Uq+c9oVNAiPYjIhn0DQ2x3mWRiPxTndb
X+vcp64cA5mU/32uF20kkEHSgWxRURv8Po5cB9WyUJB+kYW4GFy+VZXyYvw3r5FTM/OzVSVJWtkp
RpJH0BnUH40MZEbjRpYrz8el6+2boZnDEIrBs1HgestJc3Q4KPb6YecagFvj9W7p2Wsp2w8zAgUY
9lRQWOi5K3DRsd+ZHntK3O0SZcQtuPYaW1zJr2meF69SWfdWp2P8cfNWoWOYraVpF16z38Y9u0x5
Sp1ab5Gzb5x2PwprOyTqb9lDkyBTbnhnXlgjvT/vX5bShhqoE4F8AAQInAIzB6OZNSRT22lRLfUh
z+MUyQ1JIGohb/pOCbPI3vQQr67Mu2j1vl1w1t9sz84fRDxUopjThKrDtkPc28jnIgmSbsVPL53z
0zHOgoe0jFmPXs7Wb7ND3YRU1AElzcrNs2gEpTQQXIOfD7Wt74eQR0qlECje+BXrji4cWVLyoLFv
V9Zr4TLFWn2ZmYV+IiGIYW2YiQweZvZFnqW+g/TVMOqByfOLMcq9rOm3tFK9TNohn7K/cOItrTxL
qttI3mtt/fv8Vy2djNOPmm1ci8ddlcf4qKagN3lVXKjRyrjXhj19wamrJkM3KBFpfVkbXq7aoZX9
Ho1LtIVelXfnB4Mjhz82v5YAxkEpAd0AP7kQIkCjqFXiHGpdAvRClndIpmv1TVta1VOvspt27NOj
gpavw6Dp7daIBRt9vc3Bi8j5E9Ha4dCUahdwpX9XCvsFQCvpiVhmYW+njj8xTPmqjvJfYjX3tZ0j
QzmCJKVMkofOxquQ4lz4A9oxtvA3oLBNZLupRkRQGWgavbjpr5OGO57ZJoVHkqTZJXnz27KG3ySL
IMRDaxkYjKU7m3TN9WiJ3o+EUXpVj2p23rTFldllj61K30dzuO5M+wItGV5eS8j1ZL9ZSi+rgat+
qui3ccdA/iAS69ipVv/Y8Q5kKn1XOTcVLFyA0kEeW1K1L0xjt0XPq4eMdVlYK8pvdCXZvkKGZ6Cd
qMdAtfFUyK65IlVBhZemhn5bA2AbFrK4cxvocPFu75TabugyaA/02XWtltRXiib2u1IHOLGrbyoq
hl0SG0nYVAOSqxb6kRnrg9qyLrmgzMvq6DbOHLSRuBQwRtOsA9Yk1WdjcCvMgOu5y2rNCVvRqQEy
lJ3vGiOaHcp8gG4SZWg2NXRMJ1X2eizqlTLc4jE52Vczf6fFEKLPBDZxTtE2HnU+a1cShsvu/MTE
zNXlIMrE+AC6d8Xgj06/VXTXFyz2ZV+MHk2G63wY/ghhhDpfo1pcPDY4NFPjATo958nRTLfr2oRi
ud8z5tHWH9NrWt1w+6BQ08+zI6lIcP6oLk4oSC4AI0Zy9UeiTyFQ+o5rHNQ040Hr8gfbLfbnTSwP
6svEbM2atudSVEiNxknvWeZu4IWfQltGDVl/UIhP44/zBs2lKAD8gROYCOwdujq7SFRLsBxc0oCD
dnrQRLveAJs32cQG8UwZ9h14NcCuIa0dG47UuizVo6N6g3UU4kpav2x5C3EWjwJW0SFYSsO0QvsY
96rkmCFWqwJn9IcG+FG5L/r4gjWDh2x92HEgTErF5/1TR+tQiD/waxl1/NgBQCk7DuyalCB4pn5l
5J4BHse1osFfRpK51z0d9+xmi6BolcqeCb9USFj3QCK6EZxsse2jfqfl+qYs840j74mwfAM1ubwd
9jEDUgSQfLvN0ftH/KQv9xEC+lT+zss/JXd2Kii3HJVeqglcsA7+ANSKV27+tQWb3X5OOwxiNCzh
j0gs5b4BTr5ECUgcKKaX06fz22MpuT21jQE4D4+JBOksYOsEJBzNDGB9Q/MKtPdesRuvOhgFhGly
z7ltL0CXA05oyK+vGF46bLoOpg30MoHjy5kNE0RulWXiQpwYGDW0uU7KY4xsyl3+VKEp0FS94gbo
sZXYbSl9gfF+mZ0+6+Tmr5ie26WEWdHbft5AOKLM/Vbad2RQS6+tXV/BnoGCh5cOkESFhoelNH9U
SXdxDUQ9tmqJJJwzNteu3e7T0sDWZffE6nBIXKdfedIuuQuwzKL8jv+Csnj6/eRrBVfFEDvYC8kA
XJ1+gNfdgOvPE9qvzLnQ02tFKVcWZlrwH+fmy+TfK+HEJOsNsyzsqUOm3tfps/JhoxB2fu2Xoq+T
Uc2Tm5nZd8yKbUyzYJuCFxuiv2ngDojcTe/qKx53zdgPP6A7rqJjCkv9ooiRG3Avs8yf+mAttnJ/
LF6XEwHkpLUEErn5ns5x+ytOhZdzpFL0bel03CtJWQdF2pX3qaX33jhSwweHn/RKYyhDo87kw/nJ
XThXOM5owgB5HqC089f7mBqpHdmICoS11xAUGHKNQHvJAvR7IReIYhi25iwoqJxI9K0xWShe3Hir
C21lfyx4QLwewf2HNlYwhc+vrN4YuzrJp/ifQDSlum+GK6U6ZukxT/dOvTk/X9ONO9vvyHNMPYVg
HUKcMTtiik0aWhq49NHS6XXpQ48oUXfBrjysGFpoDJ4yKv+xNM+cciSIsOtrAQgIqFa69xZvD95B
QrSBznRZHiIJRuc0A3jX9Ew8Eqoi82uR+K7Sg0hU254f91JaRAcVC3jSQAKErspZYCCLFgGxiu4w
YT+Ob0CK/WpDDuQ525le5XrKh7kvfqWAYN/mK5fO0pSfWp4dSTO1APduJ8t64knypMDbZvW9s5YQ
XHBl30Y4u2LGBGzzmYSdetR8zTpIAejYylt1qbwII0AgT8hbsHLO9g9hNQijBe6Mygqq/hctXzI4
TBtS2rHtSQgDsZ2KNIiBQjUXXsS3ieLn+QfjG7fxjERd80HT5M3388n3zHdZjayPRiS+RzPu4vbC
EdxrTMu3QIinGDtXBr17qUEP2m1vzbUtvuQZDLQbEhxdoKHnnsFMVZDgujhL0dgdpIQcJC3XMN8L
/hzz/WVjch6n9xNh5gBUEZ4kdcW3NrotPaswX8yWoNqgJiDPEiULRGub274ZdsRoy11H4vrKrVuo
jDssB4m2fazQl/WkjNFVijr6HrSq0K0krHqkBZOelhDTi0q+s2ug/x2nA6DGsXvfjWot6DXlfuUo
Tnvk55p9jWm2hwA6Ikk0+aDB7ZpLV1Jo3ZbE8ZtEjJt0aA0gnKB9bLigMELQZHm0d+L7jBHXk6P+
XqnZh0SIF/ZM/W1Q6fhA0frg1Ev80tYeVz52OjVnPvYH9kLRMnA9TRsshaB5f6GqpqdFgWWElZKH
TnTTlL+QSPFU8lgU71n9cN7+yvrrM7eFZG7cVJPbyuM8UB1InkFw2tpAP6QlKx572U/9Z1n+xpKn
W61rceZTXOc8H5Vb0WgCwSDXPhH5Ua9w4nxlaheHhv7rv0y0oOSajteJPadFb6VGEJsOw44Wv4f0
liICJs9NtIawXOheNVGC+TI1uc4TUwC6NLljIcpr0wP5rfxK8LTY0vt6N3XybyXYZzYc/UAH7dAG
wJ5A4NXzV1nnF/3zRBGqg/wdkcRs2xMegTR7xNtDlsUFi7UL3VDwNl3jqVpcxi8z80KDZg3qkANP
6jd2G+rI1DY44ty55N37+a256P4m5T/ImaL8Ne+662pD6XmK8RD+ysi9uoarWnQTJ39/5voKJY96
5nRwfc0t7TYkOTRot3HFXax5HXrKe2vF2f6FOs/POtrTploasMro6f6+TVLUTYyhx4jsS3GRpoDP
ZD65b34hk7hVj+nlWg/J0o7A7EF3CmwLCMdm9kZnZK3DkUriFbgAnAumWJ4ZrzWqLHgwhK4Y0CQ4
AbnS6RyebP7BQXt+pCGr1SYflA0+Q8k8yfJdVrJ9ZLKd4ar3pn2nKXiDx8h3N9qB2dbaV0yOaja3
375itppamagFU0E1ifzzYQR/m1/Xzh+lTM0NM7oYml8K9Q0FPexqDqwuNxEGRilbSfEtPYjxGUBX
QoLKmcjUvk+GFHakCmQn/SrsLpptf+yfoaiXBsZh+AU25sC8K9+M+yhMnzT/k/jmYVjr+Fg4n4gY
4ANAOgoEwxygFUVNQ0iM2vqY9Fd9RzxV7y7cNt8WY73y/F84od9MzTwsHWUjyhorb1W3JD7U48ps
rg1lNpkOXi55RiXWNG6OSjFudWhRotskzNRk7RW9Zmv6/WQX23XvOHnOAY4HoFrn12BxVO3B4+7D
ea+2Zmd2WrheJiakBwF9oPTRZS3Y/qsUZLeJaIJKK9zw35izQEIyKc+gg/f7sOigkNQ1W+xHxM8q
ZLbVPyzf2Wst0sujAs4Rmhvo7pw37eVMdZHYB7OLDixC2+wL0Itp6Ig39+eHs+DRJo7mf+zMaRkV
p+nSbiKzNTQQjHftZjD0XSlvz1tZ3tdfVmaTFpdKbhMFviSu2S886+q9i46GtUL6ohVMFvzj1Nxu
zHYCuKeKqhqxE1xAVW4GFDSGjNy2I1g1R0rRHeLe62bCvYJmIDjp5XCTlrUR1nV8aPMiva7GsXg8
P/DF6T35pJkT7eDP8jgGit8g16R7kFPV0j9vYiEqgwwiaLUcuCj3B75SI0pdZtOG1CcCvuICxHua
9sepbhT387ylv9XxH1fCianZkSYkzcFTJ0Gg8WRum1B7i24hI8099zr7dLVAC/JNso1wGLxx8MQT
uPH25E180ieyWeMkXDwfJ58yW+uOoTIXTXRLpAzr7hO5LE8ZtvDeK7me5T31NbuzBaTo2iiTBh5T
7V5q7das1lKoSzEM1g/0Nyi+opI+jym0uJCxbk0OZQQjmrbLwJ5tHsk9SEl6v74r0yB7Pr+O0zf/
XMYvi9OYTzyzbqRFHZd4ITX6JkPtFFCjOt6PSGEhoaMqKx5mgaEL7FQnA5zOyKm5uDYGagCHq+xc
UFZCKvQy3pnoDtev9T1qBuFb5tubcXsg1/QOQTzg6v4acHMhNP32DbOdGxHRNn0O/J3MKzdIFUho
xKW4FTH/lejyqh1k4uesG49VrEIZ5vx8L5/Qr/me7VW3TfNIM0GyZ+eh3gc8RmeavlPbrQmupfOm
lvzNVCaZZLlAtTeHZaCBB4AagWjJMQFt6fKgaW+hsxect7KUSAap0ZeZKclzuqQU0JyeADZO9SAy
vAzaSBm6xvxRB7Cm84bOq9Fved7o2tBmsXdSxnnBepyTnP8y9fvEuovECrJsaaFOhzU7GKkp45Lq
uKYaq75oI5ZvUpf+LmisorjR3oKq2wr/t0HNzgaPDSSrHTCriv6YmztXu43blUfSkgdzUV6dIB4A
a/+o0RRkyGoVr7IUZD4EWtwFX/EnS74YgCLIZU6wqh9oZc0dmM6MEvsbPqtoNgbSD7HzGvdP/2Ky
MAjUZuBPANL4vuvUbiwapcPmNtyDgrKnpUNmaQ0durgHkMHDTQpuix9wZbtChcRQoJQIhT0LZGRk
k5IX1RW3oJH0U3dYWZ3FXY3aGTS5QBL5g14ujzKoVk7Pm7Qzw7HQPFonYdHmm/NTt5TcR8T6ZWfm
AN3GbGKtwdUNfKl7X3EvQSPEuK0u9BuoURZ7HQSJ7au2cqAWL7dTszPXF5UtZJonYvXGybin9kC2
mjxUYuBvBJrktBEoLXurp9RLubFJYxFAXQmpObFbGf8E+57feQDegkV3Uvb5kSkYbT3D0x0eS8gj
t32tdwPm3AMbIwUNWRpI5zJ1Vg730j17anPmTppGR4JUR2zd5loYu4NPkme1yh6azt0AUwSyObZy
1y6e9ZNRztxJTQfLYBy7KbeAqIy9VFnD/S2PCarfeDNML5NZJA9iSF1AoghNNQBuFWVYNcXGRr6q
cg5xESjK+/l1Wx7Ql7nZRWOUtSV1glDF1SH81BTXZclWYEqLBx65xn9GNPMqGoIBiWwLiGKmMj+a
d1P+bKPNOe1+07XH4/Jp/7I12xGyrivNrvBCcUgDvWRdkJAlssfTzlgZ1aKlqfHKhO8HgGEKiE5u
aEOA6g6NZZg4TgNVf0YU62krNhZn7svGPHHJexztlgO6QkeGjQ1K/doNevNGZeVdAUG081thZUTu
bOdJs3GYqyIS1xzQYdW3DaAG7sv/ZmO+3caGtZHxlxZMeGNxr+phaqx4/MUTdDJrs/3WJsmglQT6
DzyWvqo1XoSGfu5aF1IA6d3dQ0Mw/zeh04nJ2bZr5IB8xvRElAx4Y+epyiBESFZu5yUKAcQA0FaE
3hOK4nMdrwQ972anQrakGrdJdRPLl4hfmPEDM0yvi3/p1r5vb0T+1peP51dtcR+iMj5xXYIKYp4i
7AYt72uKB4adabuYbxw0XoON02+MoO5WPOzyRXpibHaRjkVeIr7BS6JvFF/B4eotkPQBkASKgJ3R
o++2Y3tbTcPRdkNovN3zBM1p8mkwPljPVvbS4pk4+ZjZ9Zo6Ch9HicjLjN1bqoF6xFT+mISvpCUX
t+yJmen3E2dSDpApRdYQ4b78oHrucZSXtAuw8WYgvMAF8L8t58x1dXlrOS2fwsk22gBr21ipz9Vk
X7bxAfiDlQWd/tqPwOBrbPMEWInkMm0lIhRDe+LYvMTsvCQyQ6vatFog002umOH5AU5b5IdJAC3Q
vIKWLaA5v0+nbLoqynPEBUN01VPLA6zTG1hAy/bfGEJpZJJ8myRIZq4GvTHIYJZwmabIzW0+9FB3
cQs1qDrlHo1iye78uBbP4Ym5mZvp07RWmTVlYnWOesAxc9KwV2607ElLX8+bWurhAifB19Cmk3Gy
JVWhFOhAhReNdeI1SF5T1yud24p5WgfWigzSVCC5gKzLmKz4ubVRzhyAQwFNNTQ4ADrE4A3DqRDG
UwO6Dc8BmhsYmfMjXdwsyNAC7gtCxB+M0D3ys2pjK9CU5XcRgBqVpm/i3Nels7J6i77kxNDs7nMb
PbJSDTPaVqEjbFAwh4m1tkXWjMx2ZIQtaHMK9qyq2oruqayfKNBE52dsMWYEkTXUO6FKDwDn963R
5j30ozvYiAs9YEq1Nzt9pY5iTJPx4wh/2ZijEE0Rg0CVoOta3fICWu9ik4Dg8JUFxSvAwu/g6g3r
50iB4jD81qEL33ggX4y7NxTyNtU+92WQrSqjLHrpk2+aBUikByzFIejPtKGGotN91jw6YsJavHOy
Ld2P87O8uC9PrM22C+FO3RCBWS7RMmld9TE0d9S7RKlWVnNtVLMdk0jXVrgFO6K+Bsl+IJRNSl0Q
Ie1SQLu1euU6WBvWzId1vBiYpcA398oYkoZsJUA8SDf0K8WKxbom3k//7NK/ccaJAxNWbqcNqhF/
BfXKDeoTH7/dq1fQItJAeODd9TQfpJleiw6YjbWXB8JXZnY5lDn5hJknS1qhaVTiEzR+6EGNI+HD
TLob0ysCJQ72G5yRqNvfab1vywfpHrryucAv5/fRojs9+YjZZUh5M6RWC/qLUoJ8urkv0WY5AJI/
hPpaem/xqj8xNW21kyknJgfLKwMThUEqXBgMTM+yAyNLciFaFrh6+7voQe0amw/nh7hsF8lBFazj
QJ3Nhhg7lWklFewm/XWU7iNOvMEOVEa8ot455SNZK+oth+KIxf+xOBspNCGE2snJYoY2wOa1icrb
XK83aQdhm+pplLHPmwtFSaAqOKXkhxX/uHw9n3zAzAcXOk/jBIlnP5KPKEiZ9RV1XhouvVE9Ys77
fgN8rmME5yd6eS/9Z9hzISGzRasiq2LEOw1qKN1eyTZmdYGGSK9YAxmvrOkcnVokDjiEphnO0KjC
aoQdcWi07wbf2KrPB8StK6m05Vvta2wzf2tmdtwPOgzK6kmgeXT17ftzRBPFMUTbJnyLo89HBKjt
YKc1ImCmh3Z1o2YgzG1QQleFB/ENkIN5cR7vzi/Yos1JGAG9+H/VF7+fSDqK2nCViayhUe9kqSG8
sSuQiEH20zK2SnvLaAuUqlOvvJt+TibGqoHaGpgOtC7MO/HzIZWir3FVZlX7obn0oQNE7/zQFs7g
dxsz70qzXlfAFQL9PQ3otegPIDM1cwNQTgFTLxUD7fdeTAbv/yPHX+etL0/s1wBnLkdnYLHjPU4C
TdAan3mjebSAIIXAlDSuTRbGzX9PloThgigc0jcIMsCS/X0pGUh80HyEOLVT7KCrt63x2EZrvFo/
b2cYgWgW2Mig1In/fDcyRCKnJZleaUYdeYKMz9QYkVZmHhnWMp2Le8RBKG8A8AiWnGmKT26LLlO5
0U4hnt7Sq8aV4JNUzKp9O79QiyMCZg7MzH+7MubvmMQs1WZif7LaJ9BRAK19zbTSK9P47ryhn5G3
hbZ3pEhAS0YABJ8Np2U0b6MJiUCNi6TfCeVmlPvzJpbGcmJing9kdplmuoPYqcq1rbRVb5TdPmpA
nCX/+zrnt9HMk4FZTNuhUCAzlck/3Rgk6HRb9bhLZ+h0ODOPK1StwjsdfG1j86Lp1aGY+A21+vfU
GdSCbbRu3hN3rd3j5xU2DcxGl7YF/tUfGE1SkEJX2ZRfp3c2v66GMDa4Z5p+4rycX63lDQEULx7R
gKHPqRAc5Na7sVTxhBn3uRII7aFbY3hYMzFzgZlQeiUBDB53llt4CQNGhPGBBlUBOs/zo1nee1+j
mTm8EVUJ09EgWFCiZyPOb0Tx4Vh4AW7Om1mofGN98JAC9gtVJP1nrtEqM2ZjffK4QHllg9JtzXQ/
hmZIdCjKXYGqlr4ytoVoCkbRaTwxuGMU8ybIuNXGbphSxmhmv3bkW2F0Bx34AZVmYZp9Aijtg1jC
U7tyj67ulSEv+cFT47NFRHtajHYtpON0mh+ZA3X7oVnxTQviwN8HOFu9JCqc0WFwTpDjQBdhkPy2
X0CJs4OK/CVyjGXoPihrBIZ/hf++v+G/GyXfHbypR21mDVjANC+bu4JkblhGLgRUsyTe2tKUNyzt
xBFSUde8s4sQ7KE9WA4RrRBFlIc8IaBpaY36WDUPGjAdtv4W1Z1PhRMSqEaSYQRJLB/CIY4z/FUa
HZyIQvwQLj+o9Aju0VbX5MoWjwF2CG4U9Ka5cwIl6rZxoqOM6ucG9Uw8l7n16pCwMtbwV4vhDRRY
/2Npti0YCEwEGVCZgwduu40x3pj1RqPXZNgQbWMBi2aJl7FAn3pw/gguekj0g4GsGCn/H333gsQp
xMiRf7PTJ57vq/yVmaMXKb7rViuP9MUbwIW8IMANULybw8sVc9S4VNERF4+5DiRmR3YMV4KX9tGN
YVSX4BqjeNRpkZ8n7Zrxafv92J4nxqdzeRJ/DDFat9IpDZ7Vj/Z4qLTupkiroKrQrNVG6Elg3r+Y
2BODs1AkzxTbTYzJtdE8UHTokBbQVakyEY64+cTQrrWmLU8vJHzBcAeV23nI2FALSungxJi0lC3U
9D6aNyOw7vlj3Hg9+vBjv30Z0OShXpEN9K8O7sqTCqCoxTn++oLZFd8OeYxoC8mliOpHBzHegaeV
E6LJRbnozE4GaEJBOYBqaGkG7EhTyj9pmT6DubgBj4BO3pwahDQ5Ka6IXbzlVvHHBLJuH1U9TgGY
QfbZoIrABf3dtaiI7dexau9RtSlBCVdBVaizekA2Xc3TmZYFsh+bsKZQo3NGUwkmLY+psZqHrIm7
jdr2oy+c6GjVpuGX0DjzrTxykIGGmIWbNlqIr4bWpdY8Mqt7a2peYadm8Z4Xxqsimr2qjeCozlJQ
Yw8xUlqSq/cdd8AzWj9Ebjy9mFkRUMuCq4/0Zxvk0VAC1N2NYjkjZADHSzqCLQTJOKizgbf6NkE5
LrClbQBIyFy/ds0XmsTvcexKDzBRtott9KxTqtzQnqP/Sa+uUDqDeCEFlGbQ+33O8+hSb90300gA
V2tT81nNxCcRBfdyR29Brd7Iy3hwoSSucrziW0xQX5mfzC0UfxzVB7U0ZAB03/tY5uzDGcF1rdaD
EirU+CjHDu+CJEJroT4MlZ+4SOcpsfZSor9Z8RTcs596AapVrWFHm49WHAictz1ehvqOV2D7Ntwo
9kjJO5/b7ohN6pTFHvLmoGitGORKRl69gXszrkERkaHWYGvJRP1iJBekUkeCVkrQK3qx4b6VpVYE
JhHxs1H3U1cTQb2H1taGF1H81tIE7Y9WQ/yqxYoadGxDAs73gyol+A3c+JDWJUB1PJM11FuoonkN
niYeNG7yDXEhzlyTDnyDrbFVmW0gFEZEwBi9N3KtPIxCPhimMJuJXtv8sHSUmzrbyjxR9v0HyurX
gyWQF9JLEGuPmePlrvqR6VEcOHmm+U5VvKQJwQ7o4qs+VYcwot0n5LB7n1ttf5G28MWjrUWHRgMB
Z6KDARvYrWvdSLpLfbSGMBPZtZ1U7i6KjPQKD7yjLVrlkQ4FKM2UOtn3vCVHSK6nvlaaEAB0wAJO
stjyMj0pHlyt1p9cs79jqnqVqA6UVB1uf9plUUoPzFRgKDGs5lUpbREwTetD0tbqswOCH69UGrza
1ALEq0Z/o1WZ4xegofTjiJgXtOTldojQu6JSE0KxJS082ZLsjyusz2SwpJe1VuzbmvGgEENuLa2A
5LiR3dKoVTw+CACG3NhB46PrCDRlW/aVnRpYb9IYXm/3/0fddzTHjlxZ/5WO3kMDIBNuYqQFTKE8
i95sMvhoYBI+4X/9d/DUkop49RHTvZsIbVp85AUSaW7ee4zkNblsrOmANljVj4o3cMYOCqfQee9l
ySsgWmPjD1duLmEWNirML9OaqqDXGY1XjNoroKiQBMoqdSdZ4U7KzUeIHe0CmherxOyIo9ESzpUh
5PJFRqRtWENqOjbV0IOoheXltdhEEWTXbS0mjyNFjTMKq/ZK0qJhb5Qa+TBb68VMjHRbgOBJoFId
ijstxoXB5dbwyg1OoUWkhW6nRAGKQbjRtQUof2XO6ZqEzXVicH6AqJMfQyr2xaQcPN5Mal+1qLku
M6h9ZoZ0BQZPfhUGOZohoQLDigAs5yCuLBsKJvJHggn1YCltcizUPEfOUvanylSSdV1LxjbT0bzM
JEoO+ELxXdxlN0LWfwgoDdt1HTVuKVejL+fF0NkGy+EjlPfkEJfh3gjT0dOloLulpBhsvY6v9bSF
PG3IP9oKv6mEPfr3mLa2zqt3uAZU94oi4mmjAUOgqrY9vGtsvTRfW1WHYrBkXHWE/SCZ8hxx/gwG
8VVtDHsCow+Udz+ohUNLpfVbixaII0k0uUFz6jYRqPc0tUyxjAhf0wy3BststauYGcmdrBUCK0Bj
rgTDU03AgqgyVV+G9tU9mEChbaojOkWNBKGmSNO9rmP3Mu8MX4wwFCBSCnZdiW2rbZrQZSgxY2cH
2LfKRGqXOk/c3EjvAPZmLgOR6zkB3ghq5JB4ViCmM/Ryiw0ibF0jr6ydVPGblsNBIFc0OJPWFbPz
IrgP2w6H1SBUcAuqJPCDQLqHzFTrqmbBIUwTN3DZENDiNSn8z6A6c6WrbbQuB/1YkxEahkml2DQO
lQ1lGCGBEwSMuSh46DqCiR/JOU7W6L6ytN1oGa2vj6xxaWuWkKfs2vSjLhm4GjrpnTxSd3SAa7es
ypkjGn1TlyJ9kuSiWuOiDtYDN5vbKLUe61Dxe4LPMFgdXRt6cMsyqBcSTcrsWu40B/uwvB1Fhh4Z
WFZGB9hSIps3Q918RkW8NyDC4o5pl8CLXoZ+e4+JYKWYzlJMuavJhR8KRdzFCt9TWMl6grfBfZVI
sasFzZUeKBAZGpPah/sRuTX7Xtyq3FKex5BWBzU2ZF9hvPXDEbYXmDIhlKsk/oSqmkhckajMrqgc
3id6G7xBx+WpaSxY3vUje5S7OLmD57a+DTkSEAN203uo9j8OdRdvqtBKbwdJe4NYRLJPdH6DUQ5t
0YTQC4rKfCuJ9gjJ32GlKGUEUaRxXI0BDhE5DQDjo3oPHIKVeSKucNCWYbAqquI+YBmzeQTeCuTD
qGdEABSqVfpeDcmrnEjSrot14dG2hq9rRyQYelbBlgrZcNG226ZJG/iiEYOr0vFKixNgBZErBSSO
13WrNFAFiwsIEYT0Ic300ME0oa4h5X7Qm8lVRVi4aYiA8rkWqF4WFSj1WfJOVrNtN0pwQKTsRBNl
Z7bCXI1qthMqpJkbFaVAXlkgEaQ1ZhFkQqC4aN2LphXbdrSsLYN+2lqKpHbNR8yGLsufhhE846wb
oV9XDG6QRuORCQ0ywUb9FBVozgGvgTc348qToUO3SaKh8fSYPSRUe0Nq99ll2mMH3QgvgQeQMUBi
oe+5ZTek7ld6T0uPUxmJlygSXCYsH8J1jxC/LNc9hNFsgwY1tD3EHQh6jVNEheQmhQy3F1m6gyzd
IVcmRwRVq16EBMspHgwdpqbI9z3ppgQjGcM1GwbzWirqGn1R8ab2QelG8Fxz+0Durgt8EU/QBIeY
3my5RXcMH/XJCEMdUhDtk6wGupsWWuVnaBMd6xZkPVXN4VOcB/5QglM3BFDCs+TiVeftDYzIuasy
Kt8MISg4qsr7PUWFwgWYElRffYQCX8/fmNXCU7bv77QW6o1oGP8YatavahMnQBWTaBsW7KgSCyup
VbZ9i3wz6FXZk6HoB8/LKlsNw3jXqi1mgK6XV5HS3CWZqI+VMDfUqoYViXLFGbh8U1uSuY6ZCVMU
XYJuHmrQ8lBsMDqGo5KcOIXePVThcCVQk8KOIytObzbKClXRpzYfe0+x4Isnt3plE1gfgb6gbRto
q+4UAfLyIMbS7WF56LTEPI1EgdaesN5DeQidAorWjqigyMpDupdDdV9LibrjWQzNATmmh7JhN4VG
90GawQCtzzqo8/VwAhylyO4j2MAw2YxdCefxQxMhZW+YJJ3ShpqopCuSC/ufwVOYnB+kSCmPSamC
Q6mzK32E9wI640oJODysZtwkgLoaMstkPFW5qIStWzHxiZKSNeX9bYxmC6CtRQATF6VcIw9v1hyX
WEgTpkijQtnuof8IZ/Vxr0TAY08wasioVeWJlQHotTHbVzgI3aJDlybmReTkXOp9qgdHqesGaFKg
dd2OUnMfQ7IZMG6qQ48iary6Lbdt2Xz2egg3qLCU7ZDQtVTpt3leQwsc73E16nRrJfhTvFOTfRia
tyhjqzeDZeh7kRjDC86p65Yy5TrlpHQK+BY7ac3167IkZFXWJsPmIdewFEvpPWr15kFnWeBIyWji
q+bwyKLwOHNFVUFLvdQtPwbrAiprBgyW2zLfGRTaYkKJpNUY5pjBCiTklEg27Rgqi2sSDDvWQs5S
YTQBzawF0aUi8UEoDdnoDe4SgonivjWRMtcCCW+X0T0PIWPNKpGvYgZhJT1QM/ScI2XwhTmkHqrL
u1SR008zM6376BNakk+jzN9jNm7UETlpH2a48ZZsdOSk3cdWZvks1W7kZLwH2Q39OGm4DZLquq9G
6uflSG+NsEq31hAtiTFcrnmC3fGve/oMgpFToNV6DeXHXLxotNpWKlLJbnwupOSgscjP2+Se5ncD
tW6/r0hcLD2eBZ6VQKxBGflIUZGItP5qtEwklUtdnoslagDJ4H0FK2LAn75WWYy+LrAwUaKGXws0
vzch8vRGWtLAvxRFRV4C3opiotQ+q29CpYDLrEffSlK92uyvoXUIn03zL5SrzqPMCpoQ2woDwGBR
0FQ/lcLriQPwUwGxjDbirhR8tsqSgtEFCIkGa0eo+8tQZgfHaDY1eJyPgz5hfuX8lNV2pT5yfUWs
HfH6GzWDc3L0YjKXpC527Tx7L5a0My4O7Fn82QwxoUMVDxP5O0QlLiRuIKm2KjbfT8NLFcfzl5wV
xlop0lhSoBNY8+EpLuHixaQfEinWmVnYSM4X6nCXarjIaKEsRiFR/YspeUiZEcccY1pm0XpAZhBH
wQqJLGHv37/Xxb7CeaRZ+asco7jMWkQqcCJL9JBnRwPpTBa5Id8R4g+5q6Dw1j18H/fieE4YcRlt
J5PMy6rITQDcQwHJabSVqp8A1Vtlql+NsdNjH/8+1sUZCl4VpI1lFdYdcyK9ZPZ1VsZosEqNrTtA
hdNTeiBr7sc/yAu/Ih4vvMFG9Wwh7qWvSMDqmqwZIMMzL26OJYcy5k8lVd3h7BRpj3FxK1K/lhO7
bb2KHqzobYzXJszNCgg3Yqm4FdKP7x/j0vqAboYKxwFUQuR5ky+MCwmuHChw8uZFIk+KfoKW/Pch
Lr7oWYjp52d16hgFYl0VYLfWAuB31AigWPVQgkSbZNFCqEsFYyjXwJOJqiD5z5U4kBILNuioT9Za
rMH+TrSg0weQjZ0g4lKuGRtcW7krm9VjyY0/T6QEnAq9WSC2If8H/ZyvL5p2mlTDnw7auDBGTcsE
tjpL+IZLn+s8xGwsi5waoYqmEfQfRwDPNU/uV3G30E681FjAGQQHZGDRzF/gaImM9mFgITvpax1F
PQKs0t0IwlOdWz+UEMzAmD5/P0UuiNBh6FTIMRLFgtD4vC01loOS49YHCnh5jYrOlEZqhwbXXSlz
WIQ6DXRuVpW5k81ryMlr2UlEVyJwLfrIjbvvn+XS5gP5I9mabFMAAZod+LmWNmE7AjlQtKgi5N44
UnvKEovCaUT5F5afTuCXgr3cxOqbnftxKiCOOHn5Dh15b5XkZQjpVLozF+JcWhjncWYnv9SnjQJg
NcBhiewW+r6MkWuiZFLntsQBxSH2oEYLO+t0tM77U+cxZwOpNylJkwgX7gja7HrSTJG+/1SXJupZ
hLnVclOg/NUCWweVoYahatTCijKKPnA+3fddGBzVrAvgIdRVn9/HvbQKcf5i34SmlA7a7NeFrhCJ
tAQ5rjMkfqF4LS7E+f33IS6oW05qnpNoxyR8jTbm1ximwLWhrybZZ5+4yrq7ucod3MGkQ/kW3KJx
7IpT4VBUIn8sBL702c4Dq18D17SP0hYO045MVw+Nu2624bCqnm6kB7OCM5tXPCQLE+UC1BnvamjQ
zNIg9f8LbzunKf7/EO/arhLkvQ/pOvX52tygZXGX30HHLXMGt4DmA39gzgHGAM7SI1y8wsDdBuLp
FN7Iv7C6IwAnGeuQ6dD0naqHQH/U4jVql3l/KxV76Hyb7UJz8WKD3ECdHboPCpKceZaTFAOTDBW7
HRmOVsJ9I9yNWIgpLo9Ap0KdD7X1vVq5JlDX6bjkfndpDhs/JSegIKb8mn4k0ADsDICXiL4GsIHC
+6peYIVdnElnIWYzqYeMdavk4L8UNFmxNpPssgRY4y/MV1OGyLcMJJ7xSwZDWJbicosLWmRa7yJW
Hdrwq0wKN3WQPWkR+mGyaD5DDbf2Ur23SLgqRr5K9eQxA+P6+4e59MYmclaAY2WcIfNcMlNyS40k
kOhl8aOgT1Rb2PAufTRMTo3oeE/rF75WybkYowgjiqu0zePQKWuyM2B6+/1rXDotzsNMr3mWsUmC
hYpRoGtXqsCu3LZK56vR3qJHLXUzKKNYuHN8H/Hi+jsPOb35WchU4RkvSQlRTpiZhKii5pVjDZsh
ckf1GTKobXksl076i3sscJVAKGH+A7A1C1oGKjC+AeAbI+X+YL33VN/x5EdREcfsUIwNO0ciBtQP
lPdBBVRGrw+WBqLOoB6kGJJF/WnQw7u/MhJnDzVL8TrklWwosRNJcITjSbfJtMjv8wcDTgvK8FAC
wha3Dw3E/78PPP3d+XF9PhizVCQqeoL+P9aRDP/kaqrV1cY+5+FGhGIh1KVz+zzUPBvJA57wiRhn
WSsL7oX5WNgdbEyLJrABMffiRbHCiy+n42gBj1lDajc7sbsCRt50YlR2DayC+rtKfJbGu1zdfj+G
F9fnWZjZwkHgUo2mMYybEQiFCvUN9O3KlrcL6+XiCJ4Fms1c3QTUn47A/owA60K+tl+hliLDDM+Q
nbFf4jJc3NbOok2je7Y4x5HABjbFlExqycFHeu0HgB2+H7qlLzSbfqnRQ3e+xZyoexQVUg3+G+BH
i061ixg1/O+DXR4+TEEYU03eLLPUNB1hUZGrCNbGVym0TsAge9L6YwxuOMxubSOl3cLrXZ4Z/444
V7Uee2T5icD+Jpc1KJpALghXkdbfv9bFIAbqGJDP18Gwn40hSwH8CDgaQDmuThDh2AAu6vDM2Hwf
5udq+WWrOIszW7/CbPtMMJAHSHHdAQHTiX0iHitURmHw6kE4DFgFT5GuBzBfrC1fUun+qdD8a3zs
17CCxDk7Z2cAk5NI9USNyzaRXRg2h/JvlznyFdQWH9WV6cXXuLtJO3ZgR2Niyi1JV/4sznz3BLMV
kccZ7KjIhP0/RDeN3bzE7oeyZu5bZke+epVvIvex2xmbYQV4yRIw9eJnhsgRgfIwBJXnlaOyxeXG
kDH8RVHZGng3ufZmCHkh17i4Rs6iqF8Xfa8xXsJcBdA3fcL+hL6sQWF1aDO0OoFeZXuBvH1hlVzM
iUGB+/erzfZpxWAaZahtOm0zJr7V0OZWAyj2KNrkELAwuRmysdyF/Ug8JRvxuUdDcbjZxWut7rIF
ktrFbe/sYWa7OVPVmlUQMHEAS0G/RZY9VscLMS5ue2cxZhs5AHKy2giIy5SRuYWLT2iUayqfYKn0
/Zq9+DXhU25oYDRh4cwHdjBLVPenOp8s1kPGHbTlN5WW+WrJ11lRuUK0P74PeWmaQlsG92QQCJAL
z3ajRuaSZKBhCqjxTdz5XCh2ny+IEF8aPgueUKpBIccFcaGvk5QDRRcrA3a8Vn8JJeJSbq0hzgAr
8aVaw0KkuQxEKvQk16fkiyQvTfWp6mv4MQGSqC4sgUuT7uyNjPm9f2zhBKdhcaMoXeI0qttNhjKE
9/23uVjZPw8zW92sRG+u6zC3ieIBVthrEEKgkH/ZQOIxbRqXP+fcAbZj6ei4BKg9jzubh1Yd5qIF
0AJmz7Dj9gx+1SbQr6Yb2CQC8OVLggKLBdjcXzgaz+PO1nKY5U051sjMTLV7jrXB6WSO1tcS6f3S
MrNUlPRxCQT/Y67cIRvZUBQKBAK1OF0n5KHSgE7FzYG9qoUfDEvV+4s3mPN40/OcZWYWsERSLVBD
MHtAvYQdDysu72gE1cVysoIdHN26qmRHSXUnhUC+4tXdWpUTx6yuQtR1vp9V02qbn4rnTzNbjQzW
FpVVonSUw1IBQpaZzO1BWkkRGnzCNmUHaJLvI15claAUomZE0UeZV8kAl9GBzMOqxO4ld8BVH9q6
RrNmqT508buexZktF1JC9In0aBKNbe+SAWgsS7tXmPE8aIYTJXhbg7p/4dVMwEooshyC/339tFHa
m3INa0jY6wISlL1qFJIlnyZZWJEXd+mzMLOFoVQKZFIAv3a0cWcpNfB4rijHhXe5eK5DE//fLzM7
5ghUE2iJjNSJuo0mrrRgcFDn6kbh8tTpg9wLBr8EZS5H2jY8fT+QF7/dWexpDp2tkUHTwxC8qMJh
/COltgm3UAVEFG+EShGT/vx5Dq/CqThjogcEDvHXYLBaadBvBr+GAO8QOeVInBay94B7/emX+hJn
NiGbLAdRe4B8Wy8/1Hm/lmA00Gf7HmIjg3BJuP4+3KWU/6fPEsQ7IeyqzxsVIk2blCtweCkb14w2
BlZ2y58yeUOU+yRzzQSgm9bp6mOo+kG1UEi8sMq/BJ++8NkXZIZoZXUKLllbk/va0B3kcZ9XS6fT
NNdn+9eXOLP9i9RtGIMIAHV9xmyplTdhYyxAMC4sN4RAjwtLAVTb+arW9TRV9AD+maZ1gni8n8Ak
MRXZQlq0FGW2qK00tAYthcdMWohdrWu7SAudIB8XZsVSmNmqLrKo0UMCKyMSJFtGlAOFszJHPWJh
8v2qzQlp2rNBm63gsasZyXO8Tv8E/1rAVWDOc1WtUUuWUR1Y2KuWXmqWtgbYc6s8xRcao3tDRRGe
3QoQOBZeaforv061/8yD2ZQuJF2QfvpC6jXBbefph3WMtlrmSjgnr/InvpGP3I0A+lwZS32H6eCY
hzaAHNEV1MMUOkc0tcy0YjG5igHoaZt+8BDfZXvFVTfkhd4K1FsWVCAvDOhkG63ICixyoDgwmyWh
DjtooiZw6Ax8RYftcngz1kseHEtBZlOk0TIAbifroVBF7x1A0QIcH91Z+GrTV5kNHUF2Z033bh2A
kdnuXqSpGSToKjp4mbfGN+zck/bl1rj5YCfDqx6C03isjsGq/vPalrD3Ows82+4rzcihkp7CVybs
fLldd1DvLuPFhXZhanwJM8s5hoQHfRTknVO4ypt2Nen1h67+rt6NjuaUV82P78fzUuPvS7zZPtXS
QCvbCPHMF0illT43vcaXQKjzwLED4PKKOIY/rGO/XH/qtvFSbEuY9nz/EJe4xV8eYjY/YWwH24K8
wkvnsJrMQiAcmjo8pMG7psWrSCXO2JS1S/LoCQB9kGr69kFuQfvTzPzIkqXi+KVc6cvzzKayAPaf
FxyDYqh2sOWgQ9jwsfGFqwHvbQvZXhJOv3C8fgk42/Hy2BBFNmIAmPYkMTdJ/SZaZcnCyWdcuB18
CTPb8ka5lTQTmjgOmH9OHhfPuEpAa3lUj7C+W6Ohvq66YFeWASgHpWjcmiGNqkrObCOTf6jg/pii
cwMWO7qqHHJkwiCe7wDA9SLKweKZ0BrpesjHp3As9pkAeaPr38GhWilWZAP27AAxDmyO8tzF4j1r
rB0oQ05hhrYBo3m9j1ylj8BiE+0+LeRDL7F1OI5g0wGln0u3dQBirSA62kLpOrMaL2isjay9KzT0
0qqwUfYERTGo7jKjOpmdYYdq+NBruV2k7RGYcTeSqs8BfZU4NG2T32M1/8gGqB4MzapuyKpJ9VXc
4GVMQOsbjtdHLdGoV3GirSSagQyeHc100cZ4aUub5TwDgHaWTuCQJcMji271F0BCauH1bunUa7a2
Dv1nnjjsSeQQAP9Lu/Z/trWfXcGzxK6qQaDssrJz0giGBH6v3MXh28LyXtjTflZCzmLUfQe3yBQv
mGxGt0fmaj++ghjgw/zYA5nfdBbiTVvxN2fEz+V9Fg/V+RBa6lhNIRjLtoi9MnYNGI7vt4Zb+eUu
X8qOF9bVvLfFrLytGSxIHJF2K8Fdk52sHmJJPs+hhmcwZxGccvGwPftss227AsK/1afPRqL7Jlg1
SW7npff9OP66KQHdOiEy0aMBOnJ+1IYNSUCwqhMHepZuxjwFEHkc7UG6sP1fjgOeALrpeKV5xQb3
0qKWNXA0wRTxeiAxeuSXot1x0K6+f6Nfv9P0Rv+JNNv/JJB/aEopyl366JqxF0TIhYKNrtpGty6o
l5o33we80FSHLSFqUVCJAcD1F91jWW9JG5XoUggPTVYAW/sbGDCw1BbraukQ+XVOfI01O7XaNi77
oepQWdKZI6u34HDA7W1hCC8EwbVWwRWUAqnzC5q8ZSqobwEYpqx96Yvc7gBIMJdm3lKQ+ey2SKoE
cZM5Zln5upJ5rQCoZLHf/usNQP/yLtNjnO0TNCuloIrR/U7rHAagBC1wFf7rqqI41GpgDyqrC+nW
hQn4JeLsE9HGqojBgagM5ENtdiucTVZ9ktODbvoJfwDTYeFzXZqAXyLOMgvR6vBLqdDdEJ+A3wAF
WNjmXpbtyidX4/P3s336LF/33a/jOVteCdwI66CrKwem4VfwfNyLii+8zwVV168xphE++2Y8aunA
OIB/tUsday+8O7EdnNVHakuehjMTNNBjtn4J7m96J3ns3Hvm7cNd5pCTdXe/tBgWJtDPLunZwxhh
hFY5PKJBQL+Dfoye7sCmcjKIg8n9P+sJ//XW/3fwkZ/+OYziH/+D/34DF7oC8bOe/ec/DtEbaGH5
Z/0/06/9+599/aV/XBUf2W+n5PXtQ8z/3Zdfw1//I7r7Wr9++Q8vg/XecN18VMPNh2iS+mcIPOf0
L/+3P/zt4+dfuRuKj7///vqeRpkbibqK3mqc1//82eb977+jhga/+6kb/1/nUf74F8fXFL/t4Gl+
yz9/896j7EdTBeHlP/DxKuq//y6Rv0FgwKKwnwEOXQUMDOu6+/jjR8AVwq4POzG0Cgxol/z+G3Qg
6vDvv2v639DEmtpzuJnrcGPAzVLkuGbgR9rfTGUyuAREHwIlUCX8/V+P+uXD/edD/pY16SmHObj4
++9fjzsIeUEZjyAUdBwJRMTmBfOMJtEYaTyAtHgDaFXhkIxvIQHgdnK1sFoAU/2yJP8IhkYImUYC
Z/hsSUaKEBKHsZUdCfMR0lxQMU/oj854ikh7a9ICoi4l0GSKAFktO1kph1fcoDqR+pS2sCpm4zrR
GsvRauijuEwf99Az3UehcQRLrvF4bKkw4VD2pABesmhNqJmAHmmWvT0mhZP1ocv7aKUXo5P3B9PI
XHlsXgPoJ/Au9pvcdGmdboYYROmM+RMETAMeSclNZxySqzqutp2UejrHeVkVzbYIoju17J1eXJsh
O2hWdadp5Tsdc1tU/Qa2I7DZhobD2JtH2HXYXbti+dHsFeI2bHhP4HvlxMZ2ZAbzih6M2T6EuUzv
gAYZy8o7JeI5HwM4OKrXurD2QaHcjKJDFk7w+IVpU0k5GKG0SkrXDA5KCalGvb4pg3ILWPmxT4Jj
19Y/YtyP7B5EL1vR2Y5oLwKdKoguWAj8qtXsyoglzxyZm1qWjdzYtsBY7MALlWoLZWN/TLMjsHKu
HKB1E0jXCS4CDCnl+KmYxyLCGMWWE0rlOoSuP+7EBXNEt63rrayipp5VqzE3Q1T0+6eyIKEXQDHA
DgPcKd+DJvLGbJMppxhW2ybQETpZURU37kxahcr72L4DsQlpkhcRPItiE9GnQd7EquW30X3CghVK
coXygo4a/FZdSUZd0x2U0xDuww5kbZBJIRHQlfB3BcXEbDZmeYjMjTBcHpigbuJy1lbjs9Jf5aze
we6ndOLc3OaaapvWZuh1m4C1EamNn1LIWmAdO2oN60AYkatMP6ThGqDMo0hSC36okttqZAOfDniI
56jfvkG85Cjye4KEgTty9GNEF7U8JEm8a7oNl0/Aimz7HHRP0IQTBuoointBZTeo1cslRAdUaCCW
sEUPmlU1aE9wo3FZ9QP65XYoadd1Au+GbZX7SryjxX0SQb+jPUU8P9X5uNJj6wAVHDW8Gxprb5FT
LVtOVN4KkCYCr8K/UJiwGTzgoViBK2xIfL10TI6rp7weYYgINqBhtr6gxR6FuW1blaumlB2j+iHY
sTJ0OLj1G9G/s/wW5ky2ogIbqXa6R6oOCjCjk/BNLO0aKoPNrq4kiUCvCeLqGXEAlwijAuKI4a5T
bKG1p5qVUIxCCgKtmBQCLqXRe8CvJmIXGRSuRPKe4fla/DSL27ueK24mdsHgdsj9IY0Ae7ze6aRm
ZaVsHYnuMUE7h9dPpANGhODiPLYPnO95sUavEKqCzG+VVyX70AtzA/WjtZaAQs46JxsGX4O8xFh5
VQv8l+mP0F1H+iUsnxqmI4rDyCobXl8cowSbeGnXtgSMLP6eDeEjcDdFxNzY1OxMNI7SWuuq6eD4
0dq5HPtBuxmJ7Mp55muZsCc496TpHGiPRicfIX28IsG1SX1aXdfcy0jphXDfkSrmaTrUooxHaoBh
l74VClhLJbNbk0AnWXf6rLwq8mCVdB7vyYucys+p6I8msIYhvVXGzu6DbJur9brRPhQNlaMYohsV
gKMtgRYASxpHQCOqY6oP/TUfdiwrBX1jmll2Ou1IYV3ewF0G0kfGvi44eGjR8KhFkF7Kouh5AGDO
jjQUpqSkOFk8tEszhHKcujHxEaGGhQ/U7Hujh+p6g+TSj2T9NkEhJNd7dwQjGGV17FWNz6nixlZu
c+OH4MOhCqEZVVhHFXZ6RQFFCuiGAFMCxqb6QbPGr7X2Ogc7hen0saVj5/WtuAEA+6SQ6dP1sovz
55QM60LDIlqzxsv1DTY/1skQJnmLus8uvQvHl07zDQaSaetQ6SAXa8FhDIHdNUiMa+1Dks3bTHCP
xbEL1AWkSb26MewmLVHI2WqW5GYWx6S+M4s7kAGH5MXIHNrfVqm5zYpPBrUTW4NhT9wR1HMCvkOu
6GoFJBcGuga5aZVA99mqcihB+hUFME4XO0jVOLp0B0G+lcAY9Q0klIEWiDPo/ITHOD5lQKsGk3hk
ivtvbred7I/9JsXeRQVOuARyOOHraHldG9hj/xxDOVvtSndUqB0Obl8oPlGfoCKB3GgnjB24b44Y
d8Wwgr2UWw7vcWl5/QgHAu0IRQ+H5ZtAb3yzxp5oGDaDirTUJ9AjW1kWtku2t3LlPoRdTVsnLsRS
HOALIGZUAe4K7iR9N+iwxipcB4u39Fn/8Z+pxOReO137oLc79w5iom6teLAkaJC9xuq9BJ5+G4du
3zUAGuy0/ppLq7aHWrkNQdE95CZ+Znx/KgH+P5naUlyT/v+prZ+8CpTzf5tS3F+z2ul3/8hqKbJa
CCojcYSpG3JQDXnlH1kt/Ru6mIoFCD3awlT9SXr4V1ar/Q38lqmyAsQ1Mtup/v+frBbUQmBvwdgw
TYhEWn8mq4Xu35dUE+klJiQ0H5HSgkgHEs/UQjy7DAG5O5hR2MEKuwBZAcsMMqxwoG+vuSH5WQ7Z
Bsgh6mUB79i4NFxVTXYhnHNhc/4pGs3CjIY+kFU8Z1niwA7E77rMqyzpIYFXmU3aD4PgCB2q5xSi
3GYO83U98DKqntDoNWEHVG3lBvjPEoDvpNg07DMm7XMQGR/N8EAKy6/TUxcNjpEiFzY7L5cgVxDI
N/qIqrY06A6u4/BO2pYNtdNEXytGaiej4Q7NaBM0s8y6NZ1hfAvkWzmsTqEMMl3zNlrJ1kpvOIvW
qJn4Q3sTAZ1JtI8ySU4VeQMQDmYReKahHU4qq9eD1B1wJ1/lEYyLemuj1QNM0RmUijPVoyPDfqm0
t2JUrmpuXJuTAJ+yHyuyTpIOWz8Jpn0AWyMjrjBv8+ggCdODArbN68qlEHXJ0kMiP0I9BcCuAvR0
1Y5y4SmRl/TxCsRKr6dvUfYWhuNKZC4fcj+PoEgI7G5ZjLu+6DYwtxzzetXVut/X3WM2HcLoGWZF
Y8cjPXQC2mjaIw1rt+lNO+/E+v+xdx7LjVzZun6V+wKpSG+GJ5GZ8KAHSE4yaNN7v5/+fFDLVKlP
d4emN3pQUpRUJFAgsPdav7W7Zo2R6dQM91JmeHks7he8U5Lg7z5ozxQ6PIp82PVKGrlK6byQm+fW
leGlTXGal5hRs94lTKV5RkpfjXhIZEerWogfC419cQ0BMfeqcqO1eInT5CJNxe6aDlVrDAHODBun
IsJQ1Uc9/pCllSzFqz7fzYbNiFoE4Zx6mlwhjCBHjNjmjW2HJNM0Xmo8NcRoGRYmiJwRaKy8HM27
XYy7uCPPps6hBixREhQX6huYpo1jsthkgGsklbhpGT6n4eK3BfLXSvKK5FuOPkztgaQnogpVj84q
Lybpr+EukXLNG8lW6bs4WuXhg5IQ12PQ7SlOs94H5L7z1yxqJ4jSs9WmX1JT7GckgDaBKNNdpAxr
Q1pVUu8lQ16TLXPTQ3GsRMGFxDScja/qIrNmla6FQGoYtbWaTVs7dJdEucSdSUY/CXMIJZvqQWlN
z5RSv4qLNflArzVPkdX3juVw5sfFnT/t1BjXf0/u3KUmBHFARZNYxioTL5b+nRTbyrzMtnp9pVbC
yr7mUfWq4WSYtHY+DaW96ZfOH81cWqlC8s2ZmuGMrp0uZNhm+O4q4pebNzO2SQpM92N0hDQKeuLD
5L4h7ac7LumTaY9bTWzCKdkWnboux8+akdqMonuVkY7AMn9RS1qDaPJhqh7l6k7TxclJYWyy0PI0
mpEKO94pXUNGkH0se80tbT7RThpIKdJD5sM+I3xwWlZDpnu1/i06xxOLxqeHK1pJCQJVLX90yEnT
ppWuTMKr8ielyNyw3yVKe9E4RBZWl0q+jtNPMuGc4WSxLc1bexBKgFh5UzA4Mra0YiSVb9oksu4n
pLqNt3L41CDGrezE63VtXS2f5Im7o35iapzVa5REywuGXip56SDo+nxrd37OBGbH8b6uSnOlJjOT
L4qM9UQ0s59aVLIiGiWv0o/lG6nLX03LDmw+oEu2VfWOZMm4y2kyqEpPjPFxzvp7Pc+91BSbqL4I
XkWVQNdw4Z2RysexC1IpW+mwzq3iTiSoZeUht+y9bTzJiCj74oOEwjyJVwqnmATMPFsnGZhxsF8o
vFs4UlGaOa+zuXgCA2BRq1taTxuSlKKgJeSzsb5U/bOQ0r1Qj5OseAPsYUyAT2V9O4BoNnuSobzO
yVlvN8mobCXJfsuXbpeB2dcGFkI7uktn4iBtm8BGlePwSWqm3OWMTp1JWXV9fV+okrFSCBNamUbc
rXNTJ4LAcSOJLpC6e66N1NVJlM4sv8QbD+f3akaZZ85PgrOTjI+VIGlsYeVWd2Z1mSmJIHvyNuF1
ynsdzb/MVXERlbQ1ZQeqkwC9EqjCsJJdf92CEZZ0w/OQ75r5xhmP0VzcULlJ6tmQP0hjeynJ+E/P
rSiZ8daaQ2xVTw3FqLm1SpcYs7FUcbgJqt8hRJRALePbidSWxfGFHgZTuUXoc2iuSRWzhhaLzwGz
u93HXllFvlTul0i4QgyeZFb31bwvS7JMEZ6KaT80p3HwinDyFSv29KpayTWbF+abaxzcjN3A6Jot
+VdPoGiuRTcVgEfVf9n5QPwYELljr+30dzHt35rx/j8GOa9o47+eBP/n/av9/AK7/b9HwesX/zYK
qiCVpgLAiRSQiASEMH+MguovYCAUywOOYCo2GPD+BDitX9CvEClhsT7LqqUxW/4+CloMlyYDHEXW
NIPIpvp3RkEymX4aBXEFXT0xcIE8lqWqqqz9PAoaud3osQLEWVN86WY1t2kuwttRsCeoya4q87MU
qdtUN28X1U58rZL8nJJ6I3POyfhep094wIhXNXOqnoaXeZgZCkY+xeRPLKm+qfOnudaIXJTLTdqn
gV6Xh04Wb5Z8GxubZq4l4kGHlVrDnrPNEaK7C0k7lyRiIZOC3gY1CG1j7zBYXlP3JFZfKQ93Ckq2
XLPWYZk/kTlNMCGpNJ6lDOBzlclqHFeBhRagjDo3qpHbvfegm31qb+y8fp7yoqDvJCb9dwaOSXp/
KtpoNed94oWjCEl70G/kat+PexVh+HCmmQKZ9p3cHBYyZFFGUCny5JBbO6jXE+GQyXfCXlw9YZ3v
EZWmGvILTKGI7hqutzYwetCgh5RC0xmVBQYZdQHQ1d9FLa207LWfagJmn61xI3dBJL9DrRLluBg7
xblLR78ApMO6E9mnzGLaEUECEBJ7ue34mgj65CaXbx37kasxVl4kC21KJK9UsiaTaW8XawWUcvKG
ZB9zipq624e7drgNy9NSPvXzhfWbgy/VwumsFkJ+iUPlPZrCYxZCGnaDul/Kfq32y24Y7Y9IE6qr
iORIfG/iZlpPv7poK7+oUSLFXBm3ZuYtNEVFq1b77BMSdaW7sT1G46vdnmX5ebCJ6p/XhfNeGyez
FKssV57DPBgnFlGvdh5t7VhKL5FhpcyAe1vZas2zTWJumKLF71zglysAaKcSs51NvOO7yc2FnXNJ
XEP1C+3Fru8X7ljWAh/acDUXgVE3K6svdko/emlO3DMvRWaRkVQf7bQ7m3XzokAxAs46WUC2QezO
g0h8hzDOTBY4/on/75PsTAqh2049mSOgl8q+FtPBGb7zxnKJcqwKNTBM6ZR0H/HEYGbPzza1jObO
SONbSVQ+8L4rOmvbMPjZ4tkOi7tYTY6ygq57OppJthIEHzd5d6AgTo6XtSMPH3WsfQ/z8FBN2TEF
d7Wm4a6SvgcajwynuyM02y9S/blUzEMS6Z48XiJT3aTMD/M1zNGU/F+tqHV4WJhi0GK7S/yNJd/L
p1unRUE2Lb7ZFhvbrHq3YExUFNNT1HJDHO9OUsbNUsuBNp8LlKS1nLh9nQe9nq6a0AnCuNwwLk7g
7tJMmK0+g5CZ2zl6Lhx9past757eB01Ed83blj9aVQWW1UdikPfy/KEPl04SgRqFq+yq62EKnJrY
S0kVJo+Yz1jfHvt8z1twm8cTkSX7cpiOdWPeODOzkxJ55kcbWQeLocPt7J3IFRRJ1U7R503B1DuZ
hArSRsf9r/ICTw5cxq0WEZQqdqryVI3rIgNGlne6oQdd/jhUAhfIp6MSyk07rjNAkrQRHKmtuKVO
2rUyapsSOiAmYJshgGHSCnJSDNnUCL9Qoy/5GrvKRucajQOu/2Bb9zT8brW880PjRoSnLD7ozXII
LVyf2hgM8yYs8nUR4eNRuoDhL1DH5TsbUp+Jw0hJ01yQgFZBI21kDTux8kqtF6OlAqAf+VY957gA
Mo6TbvLHpGA4nF/NRu9dJa82S0Nq42yG97Ml3dpx6ZV6t7hOHqnrGtw5unLYRS087N6PslTfhYv9
aMwVg1phPRrmeEMQp9firpJnECsxsxIWtttnZE9HI4mga51AczXbtE2BxmD2TVF6DrhfNz4NxHDE
8aau5kAvic1px7UwDYQc6jXrCSjwvZ3vFtI29Xk6SmbQjrlH6PVCGqYSzaTWRq9VOa9Hmf8wFQr8
jByAA/hzUXhpzQwUyeu6jczVEJnk2BbjexLad0l604qbWtz9cLn/Rgv+SAP+TJb/ekde8+MAXmSF
BDLnL8xcbi4kccQqiRzqC7I8V9b/Q3eDw4BQ/0nH//Mj/IUqnxynzRZGYPd8Ntzn/fH5+TXYPwMG
u8/Pz8dXeXV8fr0JguDoHfeF63nHYBu4wdZ1b11+3V7WX2t3fRi8yTsdfN/tUUGuDwf/cDqddm+x
+7S529zdnc+/viz/HQF1hq9/iwQGyffXjwjgb1/wx8xHsTAZjrDlDGgO7W1/zHzaL6B715nvml2p
k+Dz58hn/kJSyZX8lYGf/jEN/j7yQXcjSgIbpNXjChH+LfTP+lWk9eObDTcF6i3VIHVNl22+788j
n6iyIVbo6mBtut5hKgkSwi0LY1vmFRo8I9r1llg1Gs3kRXQgHtxwUfKSQKfWmptH6XerpqRI5fGm
SM3XIYsfyf7Y6+kY2KPWeFRkx7R5xc5eJrl2LqabkOzbXKtNJsszxRJndWzul6T6lBTOqcYsoFLA
LMQys+nXqhfBGGqjHsQcFlSRbeLyVq/MdWWym0rPgukwKvJAdJcpV8AFyP0x5H5ldZ9WC+8QJ4Ex
CrcIjdhP9eEYdq9y1j045L/Evf0h6zWb9ExFF95odTUSJLvKzGY95OlDBSShZ+0qCWMS8mECY2vf
uNubrkof2iYJV6H1OsecuKA3XTT6i6meQnV4xH3t0bLOaFJA40huH3Xr0MbFq7GGKtXoS8XgaRre
LdnYyHXsCVB3FaKor4ETp9Hy8kbufTU37mSYOrlP4ebaLkP3S0xsmXZe0eATsWykg0vt7JWx+QgB
uDaTqODTJOWD7hDKsmh9GWuDNTgkg1ijtdkLCWPH7ZgTUwJznSrRQ+6owVhZH4zD86aUy4LxW85W
0rS81r0Vb0uC8j1UO+tIM4Fml2qvRVZ4mRegGO7HJ9GEp7RtAzDyg14NUOJCgdkuuYAdWCdrHNzG
Gb9Vo89WzUxYPeT+nFxqp7uM8jK7NpEwai5gGkFoSOFIzpn+mg0vlv1t5xK/t04FTTFJVW0EozPh
xejLK4grxYLUTzBFiu9Q732jbdb5uB3L5khQ1VYavmnoYErmYUsxPUoznI1uxMfFmamdwXPY9c9N
aK+76jQUI7DoR/mcqE8aaGpbBdIIi3aaex87pqNlq761PKVWiF1n2ox1Epo/p3DcadX7JGupN8JO
RVr92C/aSSvnN6uMgjmlHFbuCX8ea6+DSWSN8XGeuYomPzb988hmY+rfei29kiPo9rBZo/7S9NZZ
kIldLATw6/EJrcsuy18znnmvv8ya/jRY9GDVgVZ910IPytYYvNawDhisN+3cHE1d9ucQXRyLDpX3
xPyfM0QacXuphuI+nOwbgsq9EQx8Apkx+EkoX7wcZNSb9GZptKzA4W37JQYtsOn+4FuOfBilpC+3
1VLPHrVU3wju+Ps+R/w160GmBrdG/dC7jir8VjNcFfKU5FpXGMWeNg9OCnN5lRoirML2NUvyY2u/
qmw6rhknwJCj39m9q9qsJOVTkVwq5z6vy33VO64zaTspViPqCYDMCsvTFdKeUaB8W9nkaUkPegn4
1g5vpeWsnWUOyIV3rTH2a5VkB1Pw+wU0daLpeRauRS+KnLRuaZQID0LGTDPaJGkbDEp05MRzdert
tHD05z7cOrN5kOvoObuGSkvSJZJfIkW+6ebaazKKcPJmxP/NkjBnm14nxpyRV00vKJZW8XjnTMNT
3lTqSmL46sfixhzl9dRUK5L4OVHEuas4ZKXznBMSbtIhIdrxwaruhibfxgUge298GddmBLl6Woy7
QkfX78QPGhqXBr8FceLDV1zkiDOQ3OLxilgI563stLvaes+k2idaf4rbrYEqJCLPQ4VgkMDSTfmJ
o/BQF3SvTEZWBQXvop5Bb5kRSUjR5tpj6XIWrrDqnNL8OUdslOqwIt/AzYEDkpc+V/AYhp74kzn5
tV7fKWwfSUKihKZ2bj1HhzzWBy/t4rNpI95uZ8c1yN6iCvkaIV9xUsvaA7qGbaS0x9pohF91Ey8H
jR1uqHzNEzKcSUenUqe3qfzksM/VrNJkk7HfOqvcBFckq2Bu2CPnbkNr6b1Dhj1fQxObmT7ETXEr
tfrN4Ah1N2nd2ZBewy6nnEeFKULxFwpm5AgdQT5Wo3utphEO3QBpt+ApI4x8nZmtV0uIRSLNFVq9
mrJ4Z9ecwzbNCFdocdShKjp49mQoN1p6sSh9jtqXcGoRUUUphE6eeFZ7L7L+ptBUb6wzFckREJ2W
GJ1vpWH7mY8g/4kV3TcFLXjmpH4sigRz3Jqvc6kFY3sTDcXTJCDUrrO+bq1TbZIiljrNPNndWPlc
rSgSHEhlrXsT2cckc2804bX+xsrUc5eZyZOswXhj864DSQmH1cRpOpOJ4CphuF9AY5NC0XdgTvXj
XMqHUnFm9j6LVnR7cTaNwRlNRDl59Njx9o6Zfbd9yb/5nmHNFzZSPZ245qP7uqq/NMwoMsAPm0Hd
5WsD+swUCghJYcbbqU+9Ou9v8lEpvWIm0DrSJ7qzxlM88KqVtvYoSctGs5NPje6eOZ8fI9p2QjPf
kPRxaWf91rTLOFDkodg1LZrfGSVzJUVzEHfpFnEDbSmpcSvG64LHMmXI95la0agIEZQM8l70SubL
Y0qILlRmYaFq4kc6chJOHOFx6HZ599ho9SkdCS5e6jXpKd2msRbUFmxJnpHH6apPiuSxF6920azi
OIe2HO+ikkds1HST1Ga10lrGj7mDXDAqq92woD0DP42uXpT5RaqHybes7kmfnDigPSUlIAUw2aKo
IuUkCh2JSKB5RA9hc3IMs7wNr+gU18sxzmkjWxlS90lmNiXDANaLKjxTXraF3u1VedpUKVIQ9G5a
0lBw31m+HqOcqwfkOtGksZ0OKbcZqph5IBwxGVSaPwoVNjaC8xEDqaY1QL4FU7iP+/yxnJABixGu
A4Hgd2snHN3RBXEcxV3W9JYoePbSKdCt/kGrjfdS4wamcgCWqgBKqLr01Op4JSFFz0qJ2V/I0T43
J8OzxnxBvIeUo5pMDhgLglYTu3oGtSHUJYi66qGs82Ojj5Nbh5kWRBZllVC+7lJlGaalBVKLDqko
lxlJaRYKE8xRY2Qg2ZGE8dEYOQcll8Act6E3atmlq/S9I9NZZtrP7TRH3G3jNqtyhIriHObJl9rk
01uoKyc5T/nOJrNYPlSboc8/liZkMpb2UdfurDQhZZ5rKBamuYqmemI2Rp9U8R0ZT0/ABRgump5b
RT1H/VjdlIWy1qd4nc0WdhKieQo51PzYCR2EgKCEkyoFQx1vNWv8kEzOMWq6/MSEWWzEumyo+ZiW
5lLYN9g6DJIoIpxUkNPYDc+Vw86ulOVNG3aNr9EjNhlGskulcI8gvnJDXWs4FiGYu9pNgDyVSRWH
ZuhPY/o8KSVqUJWJAVUaJvtSn0m86vpdOlj1atEMknSiXd04LlUBofvvl+ifNQe/aVLwpoB5X41t
f40PrHUDhjuHUyWv8UOacHCM2YXjj4OJT8tKdPb63z/gX7LKf31ERUZcDDZAYiEJXz/vOXXWNj2C
J1qqVMqfKvVNWT71/FmJbMWP6X/LhgXwjZxUlF2N8m6Ek7vIhQXvnYBqgMj+++dz1W/8tORbMrA9
mD/PydI16jZ/fj5O24immDUgRJUbN5kYE/SjKYZv6v/2Cz/BBOy8G61gak3o1DZz9TwKdHSDpq29
zQVpXSFEeXlGo4ScDMbInDA81vKLU0vhP57tf5f730TsYDj/mt9h8ITe+RfszpVC+WPTJwhfYZmn
wpif7I/sDsr2q3iccnDinMg+vsqDfhf6mL8QvwQGQCKZxp+4/q8/V32gA77CMGXewDZM0t+Qr6va
9S3+56p/DdUgABOd97X6gOYP+y/sjsyJLJF7FhFJBvNvKUu/jqCjGebExq7uc8N0HWcbo/Lr6V2p
BoSk0o2EuFqa4rcEIoKKly2PEeiKr7AXUkPjz7b1XPf7sKxWZMOusvSg2OTWVeRWlwOdePV2tI6D
tKkTnYJNcFFM3ywIdSRtrVnmYvu26SorHRTtZeaNzKtt49uROaHexRoSgrku4mZUg6I3fFTwiKvh
cCyizaJ9NaGuNGaP4h2fFfNQQ0ovpvbhZKnHB53qK6gPOjG1qvuc7IRTNqCxgOHjDBmAvrjVBJqX
r85+N+b7QqM9+DYa0JJwCGViq1Upu9SnY7ld5ZXKyqgotpqd86QEqM9jiQrX9DZK8Mfm5n1TDQin
V2lzUftop6jtV2vC1pbXUtkJfXCSvEtUrU7LukK9U/U3CMZKxOnaJmr1B8fo3WmKbjv1tDjb3AwL
gnF6qpFe+n7Vy5LO4sycJN7tLl08BPo1dR/Difqu+8R8iBb7KlNIDzlBb0b7SATWSRoZVkPTlUrB
3pEdnTFg+Q8Gm4uron0WjWhm0riLBHYMb2ztkl5tuLZ8UPR2O/YMZJJGlFwPmY+S5oZ3DetT/Bpb
L2OYHWclumuGl2SiP0PhvVA6H2qtH/vmgCOCu2iliXhNvxSbJh4Fa3kvlaeknWkOe+2NZddJCh2r
0dM0aJs2oa50yA9lfLFpXDOt2yGSzkYdr5xYM3eWZK/aHOW0mqlv6LEnaADzYEfFrbzsZXM5FQW6
B00uXFU2nsxCAOCjiw8V6cGotCCcovc48+rwdtHPsdiOM+oX1sGmv9Pt7Hkqn+xrKN+EZxv5UkFo
tZHoD3IyB2OqI5OC2lsmAKycoVJVQxia7mIn7YPUoYiKHBSgc/loDaTtIWfuinqtdPdqfen7s6pC
v5MT/fjryfPfg/i3g5gj618fxD42of93qPo4eSt/BFz//No/TmKNiAmqpXVdU5HLXC/fP4xEYK2k
FoPFytduG53z+8+TWLZs8FAKd8i6/ekkvhqJLEIjWW2I4dBt/e+cxMavZRp/nsT/GEZUXaW9BBgX
R8JfJJdm2uOHi5iq7CVH3oEBIhsuDhge4oFdm7HXi2WdxuTIZa1zGU2QWLj5m8RhbnY66CU8GUYw
asM+ndTHtOqpMNZy6MliPWrw0Eu4kYjuhmCkI01u7i39obfAENTHMTGjtTEtw94erv4Fu9y3S/o8
4O8wRKEdLD5TEgZlV1mmDOqPetde2Fjoc2UbthuhFxe9NyqPVA2QWke9LS2hkyxQn8FkDnNPTIAq
EsmPTSeG95LwE2iPnUXrddnJ31KnoNHWkclbsZkjJ9P3dQlIkC4K5YJKeinGhmo+mypNyxJsZNqW
xsWMtsH0sY/V2xC8aNWS84haYoF1Hz9EtwxuPxQICqlbppDl2RhwIQ2YApostdG6UVInV9aWWAg+
7O3sjWP71ZBa4cETMnUZ82dkmzd6Vdwu2qddTfuykT0JXCbr3/oyIoN0ugstzXeKb/imh0bifhKf
dp1Dpmr9DT6x2pWl3NPMKPHUBh9DXM+d38c2Tpe08g0uQA1CeV8lDdr7pEIY39/SXgZPaO5M8bZY
yE4zajtmuuqoC11JdmWi8t8qmexLRnOqCLNJAC/nO1l+pR3OL42Pa7VGYT2rqkSWzxXNmC95mwTR
HNOg3hxU6gfdQY+3GMMSr0FFVvYjAVSsmSjEltK5mWX9MknEBI9TYNUPrfWeQ77NM+W+C62HlKpy
uy4CK4+cHaSmvWky+73VZL9LyttCRJiPmmFTKQ9isd46p4V2E6D2xm1+ratkdggXPSDBP3BacZXl
zx4livtaNgJFEWtRzZ7cKfchWLebCeIgjRwEcLDdoqoOEeq+DKWs0T7btF61mU/Q5+q6581tcpKq
dlfZDYkeM2BM4mfWJelKWgY7V2PTTVL5bPUGmx4pKO0biT2Kl0zYN5TzUnyrgxVIx9C6AWcMQSvQ
EGo0XWisqHaHTLOyAwMlvI5Kn8WTkr7XMXqr86tjg5Y8rdxcTTlpLHOBJZsIn4FeOADElHvWtL0s
Q0mfcX6EzdW2oFqJW13bO0Na7bSheFRQX1koBKmqvU/J6ph7JVgg59W2PY0cStdJZaYkFuMXhavb
xYb6qIA+NSPQEcTlZrW/ioL1Ml7R4+wa7XArmKnCnmpxhJKGfjboQHQjBNlpV3wXg3oZHJxJ8XAI
o/YE9MICnWLMG83VNWGbluX15KgPY1pujbQOKOn0pImxoUjkJ6Wu8FQ4iHUAJTPkIxPARtKd56j3
Ohlc0erWoLp+qkavIBOeNcd3ZQxWVwmTWEqy/kzxoIGIDNn0qAnhS5Xshk3sE/bBvKgcI4rXtaUM
2kFxZRpT5SXd5YMJRsfUBzi5SRHRGJr8ll8DTMLmUpbdcVx6QGHGiqGkeXjipzQvH1JN7kyOkRED
C+2wN6000Zgc3qo9EMM08e4fO+ltupfbk3UZBz+2paDAMxXZI+IQ5BwmkSheGoEGlTz7dY3wxRfa
gPBFfhE6dfIriSA8D2fSa1o2m5ruT8WZfBltZdbOu8WSd0aI7SPSnadlMk6lPb+oSH4yZIduLjs5
UxAjVCOn3hS/aIp0Lw3Wm9JMqt9G+ksuT5QKs9XhlBfVUvpGNwRiqGa3xc2XL9VnKIsRbwj1wo6+
BN2Uwe7qPRWnsunaNRj1cp2ge7NdEBxK6zw5Y2im4WRMTkMZf5ZRw+Jby6te4sro1XsdOyNl0tiX
dl0i8yE3Xqm7vO2d6j6p4H0mGo3joXSRuK8KAwup3VXyqlGWdu8Yw7SHkSOdZVQ/y1F9a9BWrZtm
6Ta90p4MDVmBWo+Rn0RW0HULIyTFiwR339aG81XQPzo61W6QFyomupPknEMGXMJqNpIS76PpWWno
+E2KW9Ew6YtPI7K9Wb+bmsehNrHN3IUkzZShtrZpHbONs9IjzCgo/DMM2+/4hOZldl9Hj9b8GLJW
O/HWcOrXPA+yNLCmi451fwyPdA7DPFFwoW4KDXNg59XxWoqVi4EsFd3bap72mN8gLVFrp9uIHhd9
3C+OuoLGSquDJI7p6JGu5kqoWVL10VgszGY3dh6YYiEe9RLnWyUEChR+KiIqqh/1K7cZ+Yp+k3e7
jrSwJYfSkluU1p0vhhTpl+ZbOstRqnpL1B3BZoh1vMZGF1G0NkfscOXZjAZtxdazNcinox91XRqP
oaasDRp8qQaA35s2cwkiTaW9VQdtkqyUyQ6G0A4myoh/mL/+Dy3EXy3RVxCDvdRhrdT59dc8tHpq
pjTTqVVuAH1HUznlc39vxu+KyP9DLN9fAaPrIzkKS7CsKMQiX03eP5pUiEdF3Mdq4NJQRBei3G1l
e/CNKbvLHHGlIv6DA/sKv/w4of36eKqO4VxGe8lQ+PPjKZETiZqIHddGTohSEUgMmkxB4jJoNFPD
vP6nNj3Y/n9+RCZCkj7pDoOp+/kRYzQENQR96GqKuq6UkUGvPzNa3v53g1j+zCO4vmz/YYP4n6Xt
4qT9+ucV4vrFv60Q2i+OAVoCYiMTwKc7P6wQ+i8mNjoAHSxTpqNrGp+K31cI4xes19ipSOtDyKtf
bf2/gznGL3Ts2GQxWmTuYsfT/s4Kwbvwp7fL1bWF+Ai7FsISG6GI9Zc3aNpWLKHxwsmiMmMRMUV6
qjtzwTiJhXoWCdO6Gzn128rE6qzd1xpOFiH2RUyd+6hmOzE5nmWIFdXcryVC32ox8K33ybHO0qMp
92vMzCtnBjSI+l3NEmwccniMMbtXEAZylqygqLfalWXuh73TxDg98rNT2ZvJlh6WWXqV89BZFbac
e9SAv4SDKDzECmzew1dS8iyuta1uetUKw8VhRgECpZIvQ/NXGYdKKp4Vo94Qw+imRPbNsuYVubaO
6h5ihJWd29h+lFI49VHOP5RRWVmy9Vk71nMEVBFkunZgb0IMSxpR59BI2Vo32HkmP9JzdSONseWl
qRZMEjhHiIQFlf5jMkfBMko7vWrXdqLutATXpJFc4ZXlmCXhxUmYMsGYXaNWXYPBwLXz7SwvlG6L
uyxREYTqe6TP63ZyDmP1NVbVm6Xg6DZRnPAP+iua2m1noHoRlk+61Tj3IEUoVuP0MBQF5c15/jGq
OhawAsdaFh1MK3w0x4lXJSJMp6b8erOEyb6XeoA8TbnAg5ooeGuDmwhoiNvK1835I+ap8yYEwNAh
xyvdeY/azHMy/myLxLSs76vySUGJPMKlF1oFQCSc25KBY4ex7E7RsNXImQy6lL2PcqL5IszWaJIg
ZC39nDLLtVOIjjPSsbaF6p2RiduEj40rl6BHRttTFqPLd9qIi6KA/B/LHIqxXuc40olWbaD+SeoP
MRclAluvBPiYhb0gL6554AaQCXeTGix2k6voOm1KieE5jfxSsZAKRCiu0qJTGjDQlWrfuhKGK2kg
JaKoPHUqH2q96v0+H/yuTv+XvTNbbh1Jr+6r+AXgwIzELQnOlChSs24Qmg5mIJGY8fResP33X+0O
O6Lv+6aios5hSSSBxDfsvfZj6jBKLFSG+jfHgsEA0fejbUl0V20W5PRYW6vuHzL2b67Ra0APiosm
NWwbxdHTp4n+hI13qInnofa8nSf4eRZaKjzbfCvRCPaZmunet/X7ME4uoT6d1TzFpHnjYtPDr2o0
zhg+7oh39nmmD+80fNjwoo2V2+QjEh6O2T+N1o1CUauyUjuJpLrzXXVoLOO7Cd1qk+cuGljt5lTs
7lTSUSL4xcqoWc6YI7y0jrDyTdgYX1kX7sxYPwkZ3Rii4riZGoZZWT4d6rbnRtCa/bVm7bnGUbBK
a/1mpUy+ZorbAjtLZmDbKvDZFz/EO1FKYgS0Fa2TInj4PdL8u25Y7EHF1ub+nTR922sIK1QaqC58
L+kC09nZh5PWBPlkrLSI1QT5cM9updUBVF3Y6k1+rxz/FKXy2gwTu6oyOxV5eD9wG3qd+pGtf18j
E+qkgf6hwbod2znrPBbe14LRcum/DTRnVqF9YAt4mR1i/lLzPemRRSQGVOVCekStj9784nqMoHO9
/pqR3x1rl1GlKdK1XycfTaFdatf6lFACTbUMHM3tmBfzxsQhqCl0QGYYAYwYmMAMc3HWaBKSGGFx
62bVjtkG3VdcbrXQwlXHsZPa/Z9euRs7a87kKhyK2ZxXYZTc1Q4ia5W5Jyb9qxHleYjIXVDCiBYF
kJ5324jv12jGEGHLl+VZ2IrMA7ywQ2o4L2A3RFAvs3ICHFad6t+drgC+oinKW/8ahZhG6/krKVh1
KrNbTmT0WMkWCgvOWsgCrntrhvRm+NlDn/gHs7E3OAJCMlDleepntEnjgAssuuO9beRk6XtH70+y
J+wewfaEi92XIT00bkh+lt9QedeDsQJSgQR/To7SQOyfWCE7/mJdyPYjRd03tzwUOgdCRWZfhGP+
0br8PVbT51CIz7BGNkXhyFo6CXLD/DJbqtyoFNnGjSy8XE6zsnV5GiPs6RIzbpk9Za51j4SLne+0
LhOVBA1B8gNMyawfL/pEXT5X8CKzNdvK7dipSz4BBVn8GZ2G2LCF98BCoeoLpCm+WOsOTsDZ3005
ZoC2x7parRd8NWNr7Ar+Eh+oE3bL80mtbbtP11lbexvfcC4x2Q9c1Rks9sUfE0bv+jyg5s7wrylN
v3amdY1Etwub8i4020e/xlPgoHrXQQcsA7kpCR+UhQm/QEepkvYEsjPaVpl2sSeAAJrfIUYb+d2t
i9EO9zYteJh216Z3NnliX0dGIFnYwYAQfGZi3NT81k4igkUpKKt0ZCmjkH5JZny2jojDBWbDGHKl
2vwHdQiHtkXC32gTWjonr2OBoDrzkeEb3WerlbvOmnZtMr5PrfuYaHKb1jP672xkwhX291HzgMri
NGuYc4kHFrPzIlrtmcc9k5rsJCIQpBpTDM8vj0XrrmMrmlbdMhVT1ZdPMGvdF0d4kqyayRmZppEz
R54JGT5NRng3mTUtpWnuhGU/DIjv6S12pawfK81+AJUNljg+zGGzS8f4QTKe91HVJ2jxaoCiRuRs
MjA7EwZOK9QYXxbZfTzWCY+H6JhU6jb20UPkM7hpfetThxyzRpyzT3NERZX3GI/y0DThqYvil2EM
rzb3QyC7fE3F38F94RNotX6biREx5kBqmE/HoXF4qFa8MPxfVPLRACmV/nDkZC98JFmVPJIoxfGp
ucdUsda2R50D1c0/0Zaf+qrGVt/7y/zVWTv+EExtzBJiCise9aDJHPEiFY1dkX6i3Nu3c3izgD0F
TRGuLV2+caJsLVc7+BqTCEJcK5bJwuSIQdtzk7XzqAzj0o0c+i7O8FA/9Fn00PnxddbdI730xpbN
PS0KLhLnLUWoglH2Q9rJ0W1qxhEmxsLZ6neKEUAXw3HJJDmX5lU3sh2jh/Ug6qcIhYueyN2UjTtm
Bvc6VKTB4pk9I1ATWbmZqHlOKfOnSDLtSUzjiNwhPVitAD+zsHDS6tsS9c2uh6BsUQC3SDHDYadp
xps5A+moreptsPQZSZxYI4u+GC6ef+oRri5GqeHeeXC7xl1rnA18AuooUBXFUwzBpmwClf3py+aR
ARhTMhxsGy1hQVUVTdCH5cb1Rv53wyWtm6OfzZsmtL7dwtvoy2DRKn8TG7961rzXvfZmZGFQwxIp
/GmnDA3Y0hxtgBa8JEsFDIwIbdA83eUJJ8EIpLc10+vMWbWyanN6KMtpV+oumcz5vPXnTPHYN4/a
TNrdiJYEfaO2w2Lust9vd25ZflRRfcq1/NDF+LcaPbx0thadh8L96WLAY5jOPRM1zBgXm7GJ/cAc
eU0qd4Um/lD7bJJavOqsbB9rxdhXG7YcBw+dwGSvI4fKkP+OLQ6mBkgCZoNnKud1XKBdrhvzpdfD
s96Xm1QBbmhtwEE6H21EFR/PzxwduzBRmwYdbOuP+76E28N8fxXnPPzN/k4qfZvk5mEIEfAmWoxr
rxCnKAxf8WvLFbucIDTxsZgxCBLUlNLnWcvGg5kbji1cv678Y7fzoe6yo1mQhZYPxywtv9Kk5NIv
p42kvGxH4wOIHEpFe+GcqbVS0ZvlFJekGz77Rj4kkfs9ZvbOrZinDHbyIzKLrykp3/TS2IIwQho1
cwamH6RRPi1b3LVkw6HZ3rYe442ZTPMqd5LDv3rvv/beNML/e+99+y3/qN/hf2u9ee1/t95QURwL
rY6wyMrgH8us52/AFI9BEy4KiwWP4fIV/7X19i0X/zJBtuD5LPPvWm8kjRgpaL6RZiwG2n9CR+E4
/1NHQestLFpvF13Gwnb5HzoKx2zivF3EeIqqUEcQa+Pa1l/wV+Hz/HXEFmveJk3jfd+ywdMblu25
bj83LCUq965N+72kBJglCk5z587Atdl/Y0wcHJDZxbMxk6JRFzT1xxiztz5V16n+rqx9Vl5L9VFZ
G7s6+tprrX8nY7Wbkvy6RIUX/W0uu/sseWzVPrXUCjNDkDfUCV6KdZzpNf4vO6aCTNdT9VDGp7zU
9lOkdqUat1S1Y2Nvo5yhcXbVp9ds+tYbGFFYc23mlyI65JbCVYhJCy8DCoBLPu658ddK/rDQ3+ic
bKL9VZUJUsleV+pVq6b9hL8ysu94zK6KEtjFWZKwaUAkqbJm6xjJtsEUUQrvO9POfZJeR8fZFzOh
zV61qRO/XnnWiIqwf0CTva5Tei4/ihm7yt+B9PCJh9fYXFHxR8kYJOa0rf3hagiGG8AGelh3LUMP
61cmH3H+MagIWBh9JzNy7aISHdFZUNPCT+j6cwt/yKUPDy52w5gdHAQsUb3bEOZK7ROxg4EsBoXM
RtfoX4Ap8yHY1blNbtBzsJFWpzHtQOZp9zwgjD7lcd3Q/IVnYbXbRNDzdu07hCZQjTY/TT9E843t
NJs2hvs5JADWGm3Z7GxIJoZ/GCj8XH7fRn336dZInt0RYfup67t11uXxJo7sVQaPrLRe0gjfXmzv
Q/cUcbiOA6QMHs99Pe5G9iO93dx8T3wMVQtWJd9EtLLtr9kWzq6zWa86ERxDNnT+R8TjyAtNPh3x
3giCkr17ZWbrMdYOMRko6cSA4huRLGOF53gITymZOfAlckuntF5nUCfSeSthUHQzRRWsBR02RSxf
tXbaV0mBD7i9lWVKQDgoizwlcT6MhnoF8eqAe5Kh2jZq8w8/vCSwMGaYGBaGknGBZCwBJiinAWfU
C0JDU/gG7eK7BRIkHWyG6VLlJDhlVnPPsKV2zS89FPtYtpTS2niqzNjfxoKtUZlp9jYF/wc2s8ao
blF0e2m9c2jkVhw8v56U48kC6VfNzp/SqR5k0tzx4IxWUib3Q2J5YJIQnecmYU+yeG+b/qQxB+mS
F4dNHlOB1ngP3T90Bf6Cn8PX07ifDZ+fZS6Vg7VT6hsd6ZDX3AOL1RVDQu9ffJbx+lyBdLi6YMD0
UVGqD5Bpt4QirZmdscQdThNwQwHgyJiorEfINnYdHkIIRA7NXZekezsud67WBwnb/lqxr/fWERhm
Mx33WV8Hy4Nag4AZJlxNdxmirQ7eWJyGYPTPFV2BRUp9VfCnkD6qKdmxWzmKoT8I3MpWop/BFwD9
AJrX18WlEtPV09V2YjbD0YxIp+2ei9LduBQHJtJTjS6hM2T+n62KS/dsZtktAuQ4JOUuDKkKvV0d
3zwWPNS2ZcEI41gbw10Vn7zoTmOXTJcl0Af0gI9RCNg4wzV8/52XHebevLnOS0hZOPML05aykAZz
YhoshYuzR9z32qff0H0sbBBpXODx3jBuhpy5Sp8cdIlwiFtxMcGocN8J0gXyPfgYPgnlyaBX19w+
KHVgToQW7UGGp8jaLjJjX+1Cl5FTBmEyxFxZMKxonIBSjUWwt9TtB2egdS+PumstDu7NUDKltJ1p
FReMlbCye271XNWU8dO0nVkVZ80+rJgHRXj03319Cjr9ZdDgWDpByOa7auptHHMoXPqi/pNA5crD
cwTexh/Ps8E4AucrbbPRBmP/UqGIsyDSTt4zlimsHN4kTyjnqo5yvELtJBEYADOaL4tnQ4jnqroz
xZX8CD2jzjTy6GgPirCvcAn5LVtKTwXPJgtBz+jRLineBMtdporR2lxCxwuuT5kxAtAWUJOmSGhQ
O18BToyrna1tpzTf2EBuph+ZwljWi3WHKq4Tx0HulIfKFj6WHC4ZHd6cb6b+peYCj7T0PKmrARdh
GF4FfXr0M5Hu4ESvrYfCYt7H9X2OyAOoU6zUWohbR3zE+B4zKfNb417J7cAUiVHVKivLdQmT1SjQ
1pv+urGCOWWiXaw1SvcognZR/Omms8WRk/Wg/Hwbu8Ux1uKgTb9M4vfqvLh3vBehvRstSXwqYtVe
rZzmw8Yv6JZbzBZWtgvzm9V5657W719l41/Kxv/bXfvYJipPyugftzXL6/62raEU9C12ISaEXcdc
RLR/KxkFBlyfBD2XKR+FJVqw/7etQXpLkpgvPP2/BLZ/VzKy/2HzA67FXPy3/xRYBXD7P25rfH4r
m5IWjRnG3b9f7knFNNO2MLxJgcbFxQG1EikDNic84oIClBoXgQ19q9a1Y6L3fwqtLKgcXXbSU4cP
p7t4I6MHu6bgsqoaqCfDpCZNvZXlQaJmSbUl+KVdY8wkWzHdDhXli6W2g5WnZ9vMX0xjWvMahfOU
DcYwLcLMlEFXF3fhIdWGl6TiD/u0Aow2tvbznNfMxmZnNRjGftQa7B9+ywkrD9JGsK57+guuE6Tx
+PN2uuol9IL5x0yZC1Z+vXctGy1Vce7s/lGvGLo2hMhsBl9sMpwzehLe9VEXnTRT0TkWzs2HLyDi
fFOUSsOf0wRtX5qBNKxj51hbj5GaMVXbKiLwa5pYMhiaBm663c46KjUCwTAbcc8DD/Q6Z0/9oK3p
BMlrsDlg6ry+qOhFgye9r0p7HUfT0YCA5zQ9youQ4y7GT+sU0KYY4UKRxlQZE3OTsOJNfPe5hbIc
ZB7M5DaCiS1qXjq2b53h7p06u7eM8D2U+h+FKk6ULOEn39uMibN1dTZQuri4kV6tijm/p+WtNzOZ
lfes6G5igfR64btnkqbqjEdRdj/1HO2y3Or39LQX0WB2S/M+ABkXlLoJtTcz+fidTZr0b61n3Yse
g5qI1cFr9K+ycXZEQD/MCaqMSSxKWQ6+DN4N+L53yiCUKH28x9+2DWtE0Y2GM8e9uTl/y2kQMtB0
3YHmPWmG/uV23mMWJSCI++/QSI5FpILcrzYuwkPgvCFQNSO7aXr8HEf9birGQ+VTnVs1yH6v/KP5
9TEXaGRTgxigPCsPQ4TZIzYWn4OFHKaqBU5cUnQBcptry5kOif8YV/Zd4zFCSofqXNqM2VQVx5TE
oPJ0IfallX1XQzE/LLa9oZYF9qHPrCl06ojsA67RPVPKHJ8EOkqYcVmhHkZD3vc0SQVDdmalKAc4
ylP83pk3ZtsODJ00JZS8Avxlamk/+ZwhChRFq/BzT+BR0ug2IX1ZjTNcn6lhvTV6R+4uoGhzuMfT
g806nykeq8j8sXrzFPnGT92m5tpg3cOcXSNp26rliSiHYtUT5DBqSbWelMMdo2cUUZhMbYZLwuMY
KPt53+Xcqsqnkmpi9jeNy96gBRUE1cIe29OYoPDupotTUo+PeG99kyTqsdhEctJ2ugOxeBipHhtl
4OIJ/SDrEESzrnmqewCHs2OCMZrNJ0Yc3xj2DmqygkSeMP3gG/Zz/57d9nA3G96jizN87U/6nwKY
eBtRxinPlwGeRVYVKuAU7tB8II0o3EfbHs62lOZ+UO13OZQC73b/g+9aPvdtXV4d12sOGQP3HXBG
6niNEdYlhONCRbPcc9bU63e2GS8BSukpHvQjE933Spq3pGTD0AHhiSa5HV2TqB7zqfSHb1FSzHB2
47YaH90ueoxpH7isBfTt8JDVwJSZMGJArcZnIH6AqJCVJkJVT7USMJWSnzycjmpSSJPo4+cJF3cT
LXVdT78e4qDTkOmy756hSCl8dF2BPbMorEdlx4Dl21c2QOlu7OQxnz9rh+ExE+w7aRY73+jfpjTD
fmyy2htO+Vy++V3+LJQeuEWzE7E8j6PYDMtuOwH9FNZRoPlesqFaROoW+g96BuKNv1ZCLB/cDGIo
13zeq34fV8W9lUWveutROBXu1VLOBXj3tCI2ARG6oCo14Hr6Kr2MSGWVa4N7hhPd0GrYPbNPhoV/
5mWoN+bDx6wQyKN2N1aJ3ZPyNPcB5vVpVTTsNbu+BiuqUWZl6D397jtJoN94TQGw1ZkfbK8bgqq0
wkAqVPlASBECDUYw69GHV7Womzw8F0o3ofvV7WML5X4blSz9E0FznJn7ljFlWi6Er9J5mxMbA5un
vyNPfm0wRWccBabIHtn98jNF0Jnzzs0ZGyb+nk5qndiOeRsG51Cjg0KeGAfIMLtXp/GvZcFq1A0H
K/AUNGcDB5+B+uEiMDPMusXb63hX1Wx+aK1l08MiQ00tlFayR8moIUjrDLNZD7mJ9jcBplhH06lM
x4lWiueKBRhhb3vjMW2trdbpT7ZGRRnHf6rRxhjqlb9Wkey8DJuwbaTy2I6wTQm3BcTgOmgn2rsx
ZX86h9cZPAKOCXY2hbH1aQfCdNi42NO0OdtP47jrJvi1WerkdAPlTo8MnqseEXMae152jBW69VVS
KlKQ6o2fTHtlz2cb2OTs1Ngi3Q6wQJ/v0ZjD6WLhnhushAa0esFo4kHPYtjlchb5GgmtDCI9Hg9T
DWfAmLxDo5ubJInEVmM6jmyjn6+Fh9Kk9ljrtoVYIrryS9lC6okctk0toLMo0kXQGmXzlGUs4RIv
+5oK98i26Xku4+zWWhpty5R4gWZTa7dVEm6qWkMnEpk8ULykBa8PTrTRnK9UGHetj7FC576unPu6
sveYLj50jezcFDmIxkpp1D7dSdDIIryOXHTTwt1MnRlosfWia/29VphBAm6x0ByAXONGRvVTahSs
EDFUM6/uLCiXBubjaFvrldrz5Yit2bQby3bvHFc+ha4EFZfv9QGMaA3zIJ32fZOvR7t6Ql+/HVux
Mzgo7AJ9hIpRtRuoLrCi4mVl0F+K7lE4ID6iOblPcj+ImseBfdGEEdmDxSEoDgbnN57tt9yI93r1
3qdsRttwKRMxQjtt/NAMnol5t/yiWAuxZrY36EQ7lHerPo+LrfKbS25GX5rl2+xc65dkjgNRjN62
tZS97UWN+DGzyzWaepAJWIkleQNdnP2XGvBf5hTbwEvyf822H7+rtk2a+N/AGfz8quavzcp/v/hv
1hTdshaToIHOT2Dn+P+divXvDoE6QK8d21v8K39FQEIDt9EGikWT5rj/Gdb+F12ZLsA/2voiOPvn
PILLlP0fOhWci6S1MOPmX4iG//tORY8UXYWX+qtQz1FwNYe8XaasXnROCZNema7Y5mmxnpZ60oK+
n/kwsKIOvxl14laLUUimltui9kCpo0Mi1uu5vZvtLzt0PqLY+anjJFxJfVE4uT4iCZYBOxE6a7I4
Vl0qH7wZ/0CLmturEDlHUoIOa6u9HucUhhlaU7oZnNk65P1FxT09dViYBbeMFiFXmYaCXwIQSRY4
8RB9aBUlgElGyQ6G5qUceAsN4R9+mz26trYz4vc5HCD2KcSkDGhG4T+7+BHwqoufPlIPVje1x8mQ
3l3mOd16FnfVMHJuhYq1WHTrhfkrFo+aw6K8huGfVPNdWw5QDQUrpAiQZJDpo3tJeu3E8NBbKel9
D1n+0BXpN93SyUhR7OgFm2bJhCupUW1g/PkEQBBhgkG2kDu8+3Ek3NVSt2mUv7DNisCp9Xg7RyEB
p2b8x7dHdYzT4WkIxyqITfvOnzLCcXyKtjBDuc2m8mz6MwSVmt14X9obA35AyGxszVXa7i3Pf5kh
Xh5DN4o3TTqos6zcz9Qqj27ifAvP1jZNazEbbBcPurEItz6yOn4AUfATFv53ahrkB4wmrUjVHZNC
Xv1KbhJ9HnkoM7HRG8knZ39HaWVCc05eATG4d+ak8T37am96CVmi0VftECyTap226zzAeTEmpFXl
Ni8ArGpMUXNF8KiCDqXorYQqntMyt4BaVCUcDOJj2q4PZg+1kOY6/Sbu5Y8fJVechCjIEgTkpQNP
QMnvsu1g1eHOS7L81EaFWLeeuQMfwXugLV7XS3sdo+rTbeGwz5ggKg/N15A4t9lfNBklYst2oD2u
Q+/IT8a1Ji9jVx3zYTznxLmHc/yotOKWJJ3ALoEqLZfsySnwF3sQG2oummFy9qnhLqsRAzvpHO5a
j7luqLCyEjlRSqGvBweoX+nkhKKNI5oLMZWBU6n8EI4+xbJAt9na71VephtkV7/o+6Z1OvAPAaKx
HIZiT1twzVPr6pLISvBDeExoqVem3e7iyGWp7Ttv0hMErSEG2WoTFNVwyQ6CWV2a5C3lPbed3eOZ
LCT5MVP+5PT5N8XnuHN6iC1zTCgPW2zyp/SeXWuNigOK9zdlFdte8DJCghyo5L2dz69xYjzXw5mv
fqM6Z+dEALaTclzqwWOUIIkryySHUJG/N3NzLofUD9JM7eHkP4aZZGFlIAC3pxy44KfU8TrZCrcK
cPj5QffMbwjcK3tyn9LQPnpgqUXM9z0iGqdyD8r8gwbh0EGFlERkTbUHUas5zkpJnrScEqGfrjq4
josEv1bjwQQEPjbFuUl/pgjIPXKDRb/hRiYIelZYoif50nixoawbfA+GTjYCY8YuA/UStRdrag9W
eEbqGciCQCvqTeRAkNpfBp+w8vlZM+0tFN11qFtbroKNJXsE/vk6tn918zVFLCrgXtv4+QpFuJaO
R4q5uqImZ/qOvst30Bl2RwNPG6fpjuzjvct3EfdLI158+Om81yzn60vgF4ag3so7C6NQO6MxCivj
aFr5rmafVA4wuEcSJzN5acn4ycf5hAo/BzWWbjuYRZa9EHF+qUHWFFcBoPQa3FH2TLpSw3ltWjel
usAryjMqYYYV2WZOdT7bYi29H76fXQX5wqQABljATwHrRVmkJkg2/pvtRKdUu05DFXgUO17GwHw0
7iu9BCdJu9VhA3GrmvWKG2Rm9hj5ybHPPjK+6KTzmGUXF5kZoPsf++JnYB5sOBmmXG8/DRr0JciZ
y5BY2E9uFd0cT9JaasGUzsDMrGuSEYzU9xB7cA9aNaFAzAvqtyTVdsWielExBsKifMBf/o0XTyfc
xsoPvvlatU4QeR6Wr18v/KhiCdjuvTFT9j/Mv8iOj9kCXLVC/6naP5TTLCz6lVt6mzoy7vSUPWzi
NmtHxfclbcJctN849rmJkLzpNdYqv092Uw3Gn4eVVm8j+obG0PYtYgoti28OX/AACs0nnrQdw62D
MStmTVXMCFZtsphDjFuyJmCKztWfn3WDsKo0p01iITUab248riyBSBYLY0lgzcCcQeN2MKF9kYZY
W+caBIrbgoNLm9SFHcP5OEI6c8uc9t8CB/XJ/vDo42E0S/WgD+hhbK28pchGTnbv3Xnh0onhgGwR
GyO6XBhrwiNULmVrNjLUz3FO8nDSNv78o9jETTgrF6EgPsuoHq6jxYgx/Ei5XyrcmD6uzKT8dfBo
xsK9dHg20545TRJFVaCs6tdfjJ1gOUkxiLyDh+fT5WDGWL5cEezAQnyho2H/yJyha6+hBirwjpqL
iZRmZu/P2Eob/KUsl5/MxXCqcJ7miwV1XLyoVs5aCHeqVoxqnQvs6CnO1VJwk3DKQRrgD4MKfyvM
vDzIEuPJxvlKgUUvL0W4aQtmbAJ/bIxPtloMs1SID+5ioe1RojITcc4jH+DKXPy2hExmXF54cLEw
3lOpmWd0oO+U+m9aVZx8xIGrvJHdSWWMC1tEnH0n33tw/JHBY6vH/Jt2LHgwAzegZNi4IFwbzCfS
lU4xZoLtqAGAo5qd1i6mYk/kjLCU/xpGSII5CHd++VKzrCu5EHTCPBJCkFolgsHgwBUwFmzP3JjO
66SmdY7Ec9XVEWtSToXaB/kkS3fh7/vQiMjZsywdDW7SWYGc2h891V6bpCq31eBjuXc+ixQe/Zwd
YjPlBMVWupolJRrf8rEdIlZFGsyu3vkBp8twCl0EbCt9WnbJ46eLvaztMAOU6RYn7qOo8oOc0D3R
XaWu/jY56KFyVOIaboF9Fzlq44cCCkEdn9nkm58oP45z03jcJGxOVbOtaqBTczdxOnszSyvepuyr
rd4IazPE43fvMANH/hEMg7zLh/e8/dHMXDDD1K5D090nFBA8YhGaAwT4MyTdSEBYvrgiOWR4RMAs
CtK+/vXGeV8Vfbw1U/vQDdJac/13a2tM5xVoMzje4zhsfA0zEOymd56aFZUwCr+WJn80mZfZpCgE
Q2+963mxUb14mT0w7DqV0DrrYTEyHz/BcoMUp3tnQRw7YXPJKvTcctfPgBGmNtS26LY2Y1lB9R1s
/eSyASBsxi5WdgsuSPpAhqywvp9M76Hw9Sfdb/pVW3MDqcQEz17T4TNplpQGU5yfBobBLHzdVRp9
oUa9992pQAmnLTYP8daxLUS1M22nevzMm0IdYhbPWVM+xbKzNyPcfLZ/QNgciXZknJhNZ/nMoXKZ
Y5jLJqrh1Vzlu7HKGbtpH2XY/cLdOllu0rC4Tu8RGZDkkv8WGoqZqDzwhDxAZH3x0+YgCeRAGH/y
OesXtUo7bpy8uhuMdp3pbSA9pjr1/DKoaU8SF60W8vnhm/90K31W5GbHjWTYB68Vp67oHkz8+jqR
Moc5raFyhu6mYZqDrByb3axIcK6yj6oKecPYuD1XPkhEJu8WRtOjLkn2S00xE9DRP4QAx2InQ3Y7
afZuzp2TAZVulSibOV7u7EcJdFtWH4b0zxw9V9lQBU4g4DSGBX1ca0jDgbDNPaoDjxC+KZkPc6KK
lS+anZZSUZsJuG6X9cikP2VNdmSYfJDSOI5++JwPOcL78i2sW264OK93VQePCq/fFRUiw5S8ht2o
x/6G2J+tctLXOps+4ADA2iC9bmV6M6RKNzGRcbAHNpXcSL/7lJZxbEYvqMb2Tmnjs+BKWeJaAiZ3
p0ax0+jc6qM29TsHZblHVV5E8hKihV5CDl9J8dvNSErZa4VvPdiNqpve8sh58zPydMyo2oxRu+5N
58YM6yDG5sOL5kAXJL2JdVVTQY7WT+O0h7awr5OLb9vPndsQo74N0dpgM8/0IKszohrD+5KsjIzN
m0kImu4a8qD1jkcBVWlABqxT6Ya8aqh/p5JHwpiwPlgmKGZoEjFJlluAM0gdLB5oKxdsStJa72OJ
c12vGHz6a5Wo73iOmfnJ/tk1u1+WVWughoDy8SCzPTtyNeBW7RCS+Sz3Kjt/dqZk75bWH5vJoSzG
ftuakh27W/+k6WwFBj1aANcmQ6svSdTT+30vwm0ys2qJneYewA88SSP/ycHdyHi6AYpEYlL8jmzd
EMmTe9K/6c4P7ZSLv50HWVjQIkrVvmdjD8K7miHpLV/YJN6TqCCDyPmJWjg3uCFyK92ZvPIuG6Dl
5WX0HbcaaWGiN06EUzzMZnVpbUftkjl862awY66fHpM6v69iNA/tPP8He2e2GzmSpOtX6RfggPsy
dxN7hEK7UinlDSEpU9z3nU8/H7O7KyMoniC65vYABdRFArJwp7u5u9m/gByt20WIaGzcZhoC5Fxt
I/VVzoyn0AyuDAtHgtohHcY9hBMXSHslCEs7VDeJ7oF57u76AvKNXfImcmzagFx1E1B2LqY9NSgR
Oix2zvONIuy976CEAEs41YNyIXBFC6MmXRax564kJ72SQnvDgx7zHDWINwDJkoUYhjVveOHGjXKo
+K5PjqJe1yTaHoY1YqMaPZm8/cwCmgm1johg5XNVDf373E6KVZZxw3fTAEfUCEwvjWe0vdIYfXkL
8UFPxLosUfrhiK8o8Lok/xCguOe9dWEDkaTYBo76WHTae99jMgU1/Icetp+tVhoDuJkukhjS4xV/
qbx7liBLaF9JZM7Ke5cDgNOOrN2UTgvNTt7g9vaihl24S/LuJR2K+Z77rskdS7d5j9EXQnBM3VpG
8y2OB/J92xz7BO8Yu4IV3gyLvkLyvRSxQswr6Db5K44f14nJY72PWvZU73Fn4CdA0cAiAiT/tRw4
jygtW3wp5DutXEUAlolak5e0JfbEoOwafy1U9o2ssD/kDtssRdrXHc+bMkM+U+hsXK25BRRUds1K
+Ag88Z+c3v9fn4RRaoJwvVShvHn7x05YcwC+xW/xP/4n/sf+LT+tUv71J/5VpxwEb2A+40ejUlz8
pxjOvxAV5n8BYuDNIKGkg1EMRcs/iAoLkiskbVrF0m/JshNEhf5fQG8tTZT/TY79T0C4CuXXM7Y0
qmiGApoXGyNRFqmxnpcps1ovhKqruI4tzHtEFsS1vt34K+9mYa/AnW+7dX8THfPFslm82htzAWN1
Uy6b1SMp5tvJRN79kxR+agggj1nw498ylFRPDBQxKK5RXeW3BO4yVNfiAaL+dyfj6Fq2qwdna1xX
G+WwpHuzNVbZ2t+uhvyydDY3Mz8EKMvFSRmhTFxVNIxumBRrka0XEPMWe3sV7nVO023y8g1ttQWc
32PFPyTvl2NL53VjFBzPP4g8fLCTSXB1u+8Fm9j6vbBw95tgnVGsWMN5WL1Ft69Lzo6VtZ8JOjPz
8lgVwFE0rTTrYRVEN+pSuYq2H3AR1/G6XNtXxQ4O6j9zyEf739Mm8OdAnq/DHD7ByTCl2jElW2WY
hnVQAFzUVxhbXB7V3KBG8PI40aSgslB+M5XXxlxLmPyE1Kq6h8thJDoNl1aLPPz7yVBcVyhShQfU
0ted9x5uFVIZgkuZtXnrdYgZbvFWNzL3QLzlbbjgHS/uxqvvA4CPl3+KPAzpVG1hvHhGTYcsjaPc
HGY1PIardqUtgmV1nSMXswgXu6Vy7azU3fIDs9xvxVqf2zVT8zB4NAy2WyQTdbSIbF1O9TwguJgu
raO/zTfFulztvYV/3EOAgar55Byjl2LFTcl52mVX5rqbmQDpnFLwe1mZRCbdyuBDwamdf4tEhrvn
pmqBp8uvAPeTCEPmTgTNsOjsJZLsnatD4Vrb1tXlmUdM/uvUmyDmFFFBj1T9okNKdu8L1FQK9ACv
nAHBGtER2OFC6QXXgnUbJcc8e0mALRvPtGJrJNIFkKoiilXvSGkDS3e76N6xKP/60lqHNaRfU3vZ
9WjoN9Zj32xE4SVKkKClnllR4Yys13Zg4ZW3DoTjut3Rv+Dquyu48tkithJHnL/WaMSbeFAWPfVA
bUNFIyjXVbXXskMixOus2cfC1i32OEbRiAbAsdW7bWc8eu21rdx2HeUoHmJJ/NPXDq2Evo+wDrIY
cPWdWd72OeUXRP652qOUcuvYOwWUKg5DZfwMKcms9q6xi5HMT+9Nyg4KJa3oHlEsQwpWKgJO2WPY
biqdAkl9xAC1yu9xP0j8b67x3VLWeY8k0JVQRcss2EfWfUJX2PpRB0+iysuP4vmulRdGtw3oRlE+
5y6NFepHobLbb41ik6ENDIQ11r4r9gtePks/tBYR5Eb92jWXivccKQ9C8qbQwLeQqLXdVaELKxGD
XDUDswq+X6RLjF0iF7/kJvJhslPIx+EZ5WtskDZ5oy395Jud4XG56ctPmAJVf9SQ2LSv8NMWuT1Q
bRTSYw3zAa1v2h+AxykqbBx17fNujzRYDw4W8PItYgoLwH1blBQzQ99AVY6sYm6BTuxO1qfGYY91
HltkdNDXbdeExoDqxzsSPMONUUIHWwMyAJi7cpUHtPuzaF9V24zrrXPjB9vLO+RLwod0BkKUWxCV
Nu40ozOVQlBeGUUBC49F3BlHlArwnppRtxlAqOcJcIhi/TYANAahm9EoZVF2MzWDyQ9qYIBVAFZb
UQdLjgdjlW+zK8Dr//GwBvUSDc9AFDRE1EjOkr9Z2EDw+qCBJsk1yZGOMiLzFIVXl8NIXw4zEtpp
nNEhU5ewuNSAOMpga7EIbvK7RXJQcJr4SefvvjqWW7aKs9HXlwN/WTajuKOEWqeKAFmauGbxnpuP
YjozsIlloaN9xIGhsir4Yufzh1dtBBqPv6+BcvHhq/cJcCjtcHkUw2c/OxeHUVhccHXuV+hFjqIY
FWZjkgnnoOt2bvSj8+8hMAnm98yeO4G+6FFro1DDCj25DSS5HOpxQ6iyRRyOcht69cuq0R/Mjo5E
hXOMkAO+hXzpd+oS0ORCE7I3sXFxoYVfpiBT1yLr2Ge3ll7tfVimSpODfKkB+FpGO3Ngfr0xjH7u
aP1ahpSFhuYjfeEfzB/CCyVsd+s+prstLTasdRfRpshX/kE6VCutXnEdXCwP/vLy55lcBCefZ7S4
cW9V40jnR1jAomkP/NLRUb8cYmr/yKaMSRMpiIUwWgGJbxQp1RBMHLUXgct8tK0Qqw1n1tnXuyDT
eRpm9PXpYphw2AiTIle8jF0XQb3SvY6cn5rmw9tWkNTMStQIvRcEQZSlBtFErGmXY699Qx1zc3nU
UxPLOxE7ILSwAL2M0mHeSH6NCClZw/tWOZuK6kySrS/HGBL3eG+dxhi92mwrqUvbI0YRNZsiWJn2
ndU+NPE2SHAeNWywad8uRxwAPBdDjs8SsRY0s2WPiTDEoWu/WrKCS3Qv3+CcsasVeZdDw8nQhFjw
tv2oLXMvRsqmtCl5IpBnL4xYfB/EEM2iQXPVX+qyRFlG2VuOjqyfizFC8KjS+C6SaNcl/YuLvkJc
uFgc4zNadhsJtWqA+INn6dLxpdcGmHtcWYAqfJgJIDA8jysdHcQWjb2kqI9RKl63tA/ADqCnDUAn
ER5LB+WNQgER4EY7QKFrp7L2FBUl1cXcFBlpBB6HnuoTuPU7E3CNK7uocyDuENU3Cn/dE/LPjkK3
Tw/TDL4pEUUpmgXe4PpYKZsq0jd+xWDg+8hVABQuXnhILfg4uAoQmXo9vjGjuQPj9xF7vh50SPCm
SkKVYQqPH7BNVImxC2p5Werf+o9okb+gHkQ1Id9RhLYWwi91H73Q4rXuw+fL62Li9D8PPdrkYkJd
LIoJ3e5bLhk/jev0LTiGz9+Mp/glmjn5v54pBBsKO5KqaLBlRoswNrsaewHEyuk7Ud/X11rwo1eu
RSG6iR9mBvalSqOdxfpdxTk5VCQ1LX1WRwVzVnwKcYtbmD06ILnd3LU1d3Jb37TYXyfqgw2c7HLw
r5nzPPZoUnOsSk1BJbYjdlvEbyipfo9YfPXMfH69aZzHGaXO3ld83daZz1JD8BFXKBLo5ZHMRRid
dYlBwbtShgjRq4XNVDn3/p4LMDrH/CZttVoepgqeOWqaeX19eQRz32LI9yfrIPE8PwHfxzpAES7H
aC3ol0mPE/rMOfb13Dj/FsPvOIkDsiJvuWVXaM7iXLJ2y3Tloht0eTBzszU6nDTM/pLQIUgWuXch
JCfRvr8cYW4Yo6OpsIVEMGmmwaKvr9D7XnlomWT6TJSvB+D5ZI0SQSDraaq2mEK1eQ4sadn7t25y
V+h4rqnLED2fxFxdHteXWsN5OlBHNcJW6esUCDQzBwHVTB4ztMaTq8C/Cv09WqWXg00n9D+JblzX
KT3TCKD2UwNUcG7WjyGHnCGDvO5lDHHCY4/McABL3qUtFjR0caV4KQkyRF7ahI24tZtHqUpnzF2/
ftrhovXXzcYcTUEO+8luhptN5AE0Q0fhyXc/ZgY+5IPzk0zWVUXF5EazdN6towXahXgDeU7CZW4l
fWi30ircuCv9p/wEj2GZ3VbvM/GGDHcp3pflGtQB8uoNs7twDpjQAEpdetti9buGBWdKmUntk4+V
0xGOlm6tOlpWe0Q0fwCYzLYBflNbASzhGjoQst+3ytLYdjt/m+0+ccn+kR6yK38mp019yQFvbaFS
gi+FNprlHAV8WpUR90e32dKIbRCpzHx1Zqhf6+rczFWVXozMC1CD3Hqe0tIoMh3M+HioL5WPakvl
fo2FysF4+GXfGev8GQ+um/zG2ZRzCrj/j8gq7RwNrxhNHEXuJOqV9Pi4rS71a/Wg/8B5syzWAK2W
5Q6J0ev2MwmX9guMEHf2aSVNLmKqsv+OPkrlZdtIIVphzTLcw0raG+Li+1u3Uba8LdcANc2ZpD4b
b/Q5/aAvFVCNDWMtj1j9JVu0lB+zF21bb0UWjzVX8vl6Nxo+7J8BjnZN0mg2cDgCUuCUl/0CjDTy
guYSdv+S3vLlPTq5WFWEmocyN4Xe0YZxAaTmihyyhpytpCMG4D705dxzeCLjDkP6K8o4uYVY9jSt
NLyHdx5q/uqm3yRb+dX2Vtq1/hg/yHvnCPAUWbGZ4X09kgkMbQLZ5MFkSRwW08m5rxSe0pug1pe9
8+CgfT73VpycvpO/P7ogVVrM42Sow7gy4vgY/qbCWtDnluBclNGG88sq0dSaKEC3JfBOXFmBTW5Q
NH9O9uJKBb1xR/ln5v769W7G3FkoGUFypxz4uzVxMneS1oldqHFxzfQKqGa2pAyJdPh1Uf/8T9cg
940/DyxxtAatCLs7NEBrdCILDOu1Kw9VFCfpd5fDfB3PWRhpdMKmgmfGELXxCVG6z7rNnlqPogmm
kwFKw5dDTSSN81ijN0Zt4y6BywPc0EOwMLfOs/8UH6WVvFd+gOWQF+l/fOacx5PP1zmqRihKDfHS
XlpK2qEpwYLP3FDmXqO/B32yICKof/SQCULnoUWij36umOIyAMV5jQHXotnNPUknqsTn4xrtrzQD
Xt1lhIw+jWP5otwGN5j0QeFU97G5lFe7bPes3Tury59vSOnn95bzqKP9hrOZkyXDiz9E3E40kCSG
Ca9tYiBq5sxldC7U6DQTPLkS8KisAfejWOxRqEHR+rEDcDSY914e1u8Vfmlco6Osx5VAGSSTlu1L
uiKX1Egb3eb4xPDxUn9mEieS/vksjs6xFPUFpR22tXyPOkP98m7deAcNhgPSPbfJS7AXb4IV6L56
Y9xdHujcTh8lFNXXLKeqiFzSlWzMZ4HidJA+GtrMhA6r78t8njwkRrsuVgBjuREPCam2nuu4H+SL
ZobyNfUzibqCMrwqckiPr+yxQOMWOHq1dJMUlQB/4WZLc85zcnIcJ0FGX0pyBN0JSuoIIQ3YnIyf
V7eXv8hI54S6EuREXbMk8GeYa2njhoVFE8uRsgZFdcSbH5Ni4R28636bHOU76DPRXuaqWL1L//ns
EdZSJVWmh88POE+LamiWliODmLAFuFsoOek87Xrh4/LgJvbwWZTRHi66wk0wm8cVL3sJzZ3vvxbe
R5C+ZnCfLkeaSsFnoUY7uOxb/H1ccC2ZeJuh1ee85sCI2g9P/ZnXt3VxMPprLdmGc6/TYceMVvpZ
3NEKSZpS6zRhGKL6qzaPIJ8XyE84XHhMFK4MdyfXM5M6sYfPIo72cD5QFL2CkQrFwZNf4Gh6+rcu
3l+e0ImVr1s0UVVQDjhgjmuecNW7IBWJ4iPYZZrBMiq+X44wsYFPI4wrnUqZIyvTEsEq3NVA3xqY
JzOn/zD746+DirzJtsL5gY74+TKv4oR/6IjRis9l0u4EWtEtInxFtAYOoMzhkKSp1XASb1yuyVxN
NrQBTqYMvogL71f2gSfXY/ENbBuYZwiq1WtHjw1jy4247Q7W39jWp/FHtytEoULwtgMqqHhR5UfI
l3Y5E2JqTw8gRsjWIhnYGD0cwkDQLU9BOCmEuCPIOGNGCBAloE16P1iXXTV3uRInv+GfgMNKPblc
1Z0WB7k+BHRgqQgbgDdpDngdmLN9iOJdJOOKt7u8Nn8jub4unD9BR/lRpk7RuQrbWthB/otQfbt2
duoaDMWtvFcX4fojWILf2B7MW/eBp7y/CJfa6vKPmNropzM9yp562hrw0Ri4nqMahWCBvxAHhzbr
6XKcya1+8kVHqVOBVdTIJq1qC5P6GpXCOM5n9uHcohllSTMyIxnOKT0590EvbpHMcgBqqSpqF6+X
BzO94/98uNGOB1ghl3UzREK8L4pRyog2Os+zxDg40UoQfl4O97uY9GWhaJKE+xCOM/TCzlenSRMY
JQSO7+BZ3WZr6cO+h0uI4udt8GlJq6GS6G3tnY6zZLcon2Ee7GH6frrP5sabWS8TNT6O9JPfMrp1
JWoEGMdtuVJuQnmhPke7aBvszH29dJ6SJ5r78bJbpazT4NleXjvLeBnOPMgnl9LJLxglh1hKLNkT
mA2xeE9VuKrby9M9dXU+G+LwA06SgVlU8KOQW1uqW7gdu+bhNlniSShcZx/OY780VsUd2m4o8r5f
Djy5gE8GNsoHmE0ETlUQ1+3z74O7nZpaeKzdiXn8EDVzhcTJo1FjPelgv8HKjHZkBs0dxCNpvMG5
wTOek0CEofT8d4b0J8hoT0qmkMbBEEQu4MFh9NDCw30zkjvB+rwcaerRz1f7E2q8KZ2ogWxBqKRf
aw/SLliiOXZlPpbw3ZbpQ+yvgu+XQ07mzj8RreFQOVkng1iA/3sGEwe2+0AFectDduHMep+8diI/
AhrUpEYI/fE8Tk6XtDQ7cmfQvFWYM6LwlG4k99bsNqa00ZhZrXzFxamyZjb7BP6EzX4SebTZS5Ui
Td2R6ER181ytdtXB7Tb5y4PwbOZrNGnT57nNPXG5weNtKFdq2LbDcTgfq23m6LMNkokJNBe5RWAP
9ythI3hYy/ByReZTn7nVT+w6ImIbBijdkL5AeepOCtvU5RTWA2nnFBsj6FeSgqsi3Nh6f3nFDEZj
47siWOZBakZTkLjVR4tUUHupaES4Y2L/IzFg+grNyoDVncriAbY9osGYFCb5ree6XCfTvUh1UcZu
BJEtxLrUn0GDfnOW7dsKo8PWvlOUBCcTedmF6s6IzG1kUaZU3SvXjh4pN6DxZ6H7Uq91ycOtxMa6
qN31GRMpRD+8FF1jhXWrBY9VU870fCey9OlIjdHmsDqpD3qVD+lp7W1vmfdZPNfxnchgZyFG+8LP
JAfABPsiUsSFxp93Yeb3yERc/mgz38wYbQJZ8aPUAT2D/AiE7ZWSroTU2aN5EuBsIwozS2SqTMSo
6FxpmkjRXhnl5UgK4iBToG5yNV67fr5OcpS59h3OavJrhshVdgMx7/IQJ2cShX70P+WhRDCayb5t
1TwsiClmJV5oAP2LFcoGl4P8Bl+OrjHgMhUM8jBMGqBz53tbMtDBtH0MpfIaDYluMFNNrG+9r62y
SllcibvymLUAYAISmhSutb7YOxEygwHcGHSiF5r6GQcVtDlBNRcStw9NpnesycWhq+AcF0ifGMmy
1dTvkheWG+D8d12qw4jz07Xj9HhiO5DaICmmFoooJUZthkJXlJqf4yMq3HobVEr2elevkiBCOd2B
1N4vRIrG/b2MM7KntAfZPubJZ2NrkLriNVKFx7B8DoyXtiuulNpad4H4nb4HWms/5QKdPM+7szqk
inNOCEXZtwlOZw5VEJB8gtFv00G+wbzTJcSViuTd66td6sqbUsgXQBhQWOnxc7vuwIZFaFT6AUZ7
TIQhPGp4t5bJ97qKVw169Z5h3QkhOPFyffmjTS5H9KjoTmGPaBrGaGmgf6CYfY3+WybVBxvvjQyB
D53prZCkb5HGLuI7H7Ju1X1cjjxxuhqngUfbrleaINIVAkuoiuTNRkc9kzqS7880WgZr+S85GWNI
Vcd1XgKCNTpyRK3Mw1BUyVS1vIIj0Sr041C9V8yF2qzbGl+AADkWbZd3V652HYtXdD077aosb3Do
0Zv7HqoE3sV46W01f+0nNeYvmMdcBUBpEFDpl2iNoKW9j1oH1gYuujhE1YW2LGP49O1z7abrsnyT
q23gogtv8IQPrjqEZuN+A6c0QYEbGK/SzCToqXNPhxGogGC2MOYYHUV2KRuWIGuoB8tHdGSXiXVN
QrPEdablM/eIqfRyEmpchRGNHp6jSqhAeKagv2q0B9Ql59LL1Gf8Mx5ltFDLQiw7xyCIB89Elg9t
hHc1Mq+l9EICkaFcQFG5vERnplAZLdFAbetcc3Tw12W+iYpoY8ofkrMrbOzOLHnuYJiKxomgGJKi
Dhp1wyyfXDczR25Ty+Hu0KvBtrN+4lN/FYTvKbjfwbMpc6GxKwblXOlnJ/sQUMprS0MUo5OvcdPZ
eO1dp7szB8cE4BurEY1nqaHIkq6Nu1KqKoiAQRNOjm25j7b29ukXFBxrE175K8S47JWxDm+cj+gq
+HQ2xc757s68+qfW1ukPGO4hJ7PSh3rlNkZMNUzfYR2p6rhhzWSIqUwExURW2STwbs3RZ44KPUz0
jDEq4Y8q/5T1nTo4EFfy4vJymoszSkRZkeq2VhCnqN/FZm8n1zU0tww5m78RB36JhBawAn1ndA73
FC9UA5ludr4Hj/CujH4Z2tKJNpfDDAnky3FvUPwnBrT6MQu0FCXkNkK+TJ+9SnJyiCjdZVL6Y9gw
FaqCafbTs+bgZZPL4STo6FvR/Ci9XkaSRkdFShExxKo44beXRzb5oVBwhU1tQjcZg3/cSGls0fIp
3BkYL+yQ9TX1d61/uRxl6kVroARJ28bSMLse9086XiumLRGm8n65qPrkhbREGQ/DoXxvq/lOscRH
VX+QBKYYZzopkw65rs0AYiZPx8GfiacGuvvjFphRdV0JjYQQmNggrNT42IchrYNQLNyO55khD0l6
vGa48som7AKJvtVoaXpBGcuKwefDs12zb5GkasMNmhBqgyj9KpCuFMcl//2NViJOBaQxlScn/x+F
RVhcSsySm2mcXefqj1qfqWdPgLYGV6w/AYZZPs1SWSehkj+smAxJoqUerVLtukJ1S4gx8VjrAh94
k5tXonkPtlRD3My7LZyVpX4P5u76kyn79LeMDv4UzTXTQc13qSKVYmxFdEJR41s461/BEX2Ztf89
kVbe3rn72R0QpHpKt2/NTKabqiKezsfvW+fpfGDrKXc4PYKFdG6U25/Wo/GhLh+8Y3Ljbd2HahMJ
ixgsW3yjLw46Dlp/IwWezMEYXRNXSPRrwxzY8RFjmC58KMQ7D7fGy+t5Khudhhllo0bnZHJo7i7z
DvSVv5eMuzR5uxxjaoOexhidGg1yVGUXE6Nrd3aLvMzKtV4L/xj72DaKM0fh9ICoKIh0dKkZDpnx
5LsFFcopiFry5NavIuEhpcU11ykY9tqXFDCYcfwrxGgv6oVp6khuDVulxWxrZdSQyKoUee517Xxc
nrup0hqiiUyfhGM8CODRXqhg6cRpT+/OSLsXIcSYASFPw9cPVm1tw4iTvoI1g14TEvC/3KpcdQnS
Zpd/xMRpYor6b2M9Eiy3qfM5xQ1VA2NKASrJEAKHal/e2ImwAmA+E+j3lX40tWeRRl8vtWQjcLhT
LOVtdXCe5Wt5XYULwMjHADGbhfxRXzWb/mYQpGiu9NvurrvFFR2FjOKAeuiCT7L5vw199K1FuWlc
+igM3Xy0+psKzGodXknPl6NMZZuzcY+yb5F4Za3z4F8iC3Vj3Pqb7g4/LSAQ0cF9d9cIGl3rixBk
dLyNjhnErt3lHzCxa0wkmMCKcEnWpPEXVvoMDxSFLaqGmHpHjwi4+8qMXsLUKpIp5VPLlGSkV0Yr
2bVw9JV9GGkhrglqz/1fezfMdaLMdYBmAmmjwp5h1FifCQRSkic0VjO0AFCPsmcplpOTpg9XOfDy
JgnhfFuIdR9lQj3EsQ4CEBxNvk/MeGZLTCQbk1rbX0GGwZ7kM6vyQ1tSBU7kcE21uUCdCrqfWG1V
UHZ/YxGchBqt9QD55DYvGY9BwclETCKrMDGYe2pPfh1yiEEjhJfimECOE4WW2yrZ04zRQf0sKE0I
3RZo7sxohmfVOJWw1v6KM3p2uThXlnFKHC25N51D2s9Alia//snfH339wHGrLhLc3z0P/C88tISS
auZWNh1DFSHai5Rb1dHJWeEKUGEGT79NOXrtrhTw0d7/jY8OeOzfIUbTVHOpD50hhGLemvUTmr6I
iVwOMdWkgRr5J8ZoqnBipL6CUN9wn6PssfJ+6K/VJt2ldCwBF8Zr60lIZz7/9NQZ/3TwQuZqlG1C
GzcFRWYx+7W67iMs91IPP5hwc3ls06v5rzDjDpsXtaZYRqwCJwvR1XvTVFRDP2HWXg4zeUDIULl/
G5IpX2QDmlK3xXIYTrKuj9m2vWq/O78Cf6Ucuhc4Myv1If5QHu21/ywtP82leujmQPqT+wl7CBNH
XA243GhCEQXUlLzgF4Tavgd76gtz3ZLJVGfhbwCaUafeNqqPZZkoFrZmFZiTYqWqKIvcxbX6W4EH
qTfXMplcHiex5PO0KoWpGYWeTVrtdln4HuLDZM0sjWFCxgmITgWPRXAYg9PCeYgO6xSpb8jc6Gea
2NVnNxb8Bd16NdQXhJdTx5hZ8lNrkRc170NJMkWy63nAMBctJzDYvjJP0CrbR+LCxNmgUmcWIzof
U0M7iTRKGqpsV4HWAUGSPKxd7GxrJbTNLVVewEF/S21hEaAEQ+326Mjgvw2EdkU92PSIIaKLfxsP
iumlqqKxLuJJZe8kofiuYczqmQ2uX6BxC5mHvHYvBRj9+jCycm9th7DwzP7e7t4kA79bpVqVaYdJ
pblscZavo7RZ1HxEqDG3GGHcSYOIh5tjOYog4F1iafmy6pw7P3bXVqg6qwRX97DwEMvWDUri4iqE
J9/pKNwHyNZEwg7swTqJf+RBnYKfeZI4eXX5w0aj3y2NtYmqt+Rsur68Qml+LSkd5i84LWHuFirW
u4k8T1Bbm7LAzw1P4YKqKOT7hWB2GEqEV1pOCzXs93FrrsQiuPV4fqFRuwkbfVV5OECh51KI9DKa
n5GLKjedL1kQ7uuuuSmU4EVy7UNvlpsylhaab78lYrvxWVCZVd0Nlgti09SL2pWu9Fx8sNPqEPcV
4nGIHrXG96angJd6T4KPpUOBVBbyN5fT1fT6UGWDFrKE8fZoJytOZtdpyEq0449ERMhUXV0OML3U
/wQYbV+3bUHVegSQ8r2AN1xsr3Xn2M5Ve+bGMdpRFj6GfZEQJuWl5/Zri7H83wYy2knIFqDkEA8R
usc830bGs+c9tNrc1W56IJTIkO3BMm3c1U/bQigo3OPLql973Y1OjezyOKby6dAx/VeAcTNdrU0j
AXlaLFvnoYreRUrd6rfLIaa/+Z8Qo0VVyhEvpCHpoN9VeT/T6k2O7m3v/nKUKUqJiUylQRWdnoE5
ZhvZrdS7SLJinisEn2rWSAuMmpZ4ND/Hff1WY+4q9uGxEu3vsqwOTgFIbmDw7CQbCX9IpxLX1G62
l3/U1NBPftO4GOWDK9VlPuGyLFrMqrAcS8LnDJ1tTAp+XQ41UayhsjEoWeBQD8ZltOTLRrCkKsTF
G3nnhWo9pKm7Uars6AbcDKWfJfj8ywGn+rdnEUdbwJMCW/Vyo8Douh1y9SL0xZ3ZcgcIjQybu3hZ
Wu7KaG9LUS5mgk9OrGKC5LEsGRzR6MmjlYEspSKeCpwKKq4HbpHiMLxQE31zeZS/m3vj2wBoGiq3
MH41AJjnh/MQxO50jU+o+drC1zxUjLs9kHkPx0PtremQOUHQvDayva0B5cBIx5djfCaQvArNSkPC
rMe9VL1CMXrd5OEGX9OtGGGDrL/XHBQievpelDzWBdaCorexwvjd1L7VlvbpoNTVYxI4M3dTOQX2
Hw0aroOoWY32YyvLPX48XNdMJ1mWnX4UFfX75VmbWozIGpqAfLhD0Vg8n7QWpmuGEBiLEZFhS3a3
osb9t8Nuj344OnZHknM0M6ypTEYvSDPpJEC5H+//wlFQzRgyWdlegVmypHunmjseh6kZLwad/GKp
/Ccp456kjX63E1mMS1HsR7lNkBwsXGOL7eNjnItXnZPd2k247dN7obPKfdG/xZ2HcYza4U6F7VwT
eUdQ/S89DqWGkeA44KKuL76YGdpvWdte+yqK71iv2nm0S1zzuqSso5T4zegWttavECqXUpVv6iLj
mmFHqwD3qKxA7b+0nrBWUhaDhagR8Hq28FP9GzNsSEwxxCWZB81ow2Owk9Z9LBZAzPY4qpbSUz2n
GzLVQuC4MXBoJodRqR0tTtssK3A0gwW6Uq3rwH4OXHeRR82DL+Cb5MTlfekUL57c3Aiu/OIL2lWM
I6OjGCtf6Hh5tOad6WnbRk/3rZs8s1+3XYhZYh9TsVKLx9pp527Vw2IeLwqD1YBmG4+GL8g7X/fs
0mvpvWgf6jrdYzYuAxMtF+GiWvXPvFBSdfETm4zrOYT91EbmZWnQP6YT+gXP5coNpJOMwGL9mkr3
Knf5y9t4akudBhhVNxvcp9EyJ4BEEvLS+wzcg/V6OcZkofw0yCjBKkXUqRmY96XX7LXiVnM6bNCW
TV+sgEq16P+jPZnR1MXyC43Ly8FnBjgmvEg5Pk692/Lp+itLQu2fvlnWry4HmTqrTgY4hsDZdoYR
rUOQ3mtv2hqnXLk+4g67jfp0pokyF0o+z7sGeithQN2bHJJdCVG/lTuUu0p1HYjeLGdt+DBf1j0n
IrJSBt3qMZWmxxjVboYPBzqEGsraQHQE99FoWcL7+yZcY715L2+iVfgtu8pnjuXJ295wHP87+CgX
0fJMYdYS3HrMN1jECjt77R6bZ/+j3sW7LsQKaCnit7fQZkp7c6MeltRJXbfpXSsOUxKUi2qckK5U
56dV7BsFc9niMUw/xblX++Q3PRnp8O8nASO8FVVDLzlLVY27To8cI3yQUrgFZTUztsntcBJqdGy7
oitDVmJS5VDaYpK+sWV/l4fe8m9siJMwo7RiN3pUeSVTGAnrJntLQJ0PZuP5TPaazMtAXTXuL+qw
Qs8nrm+bFHQBE8dzdFkZ31q08GK/2jpajlmj+3h5UJPXYY6sv8KNJs9UObtJJQUCvkfF/YYDyaLV
7y1j1boH3fWxZ3qhtzEzxunFgb2DriCbCJX4fIyqbbQwlRmj69x0cK6NCGvNp2ausz89lX+FGb9j
yjzQHFdibKFqbAe2sqV+GmJxaN3vsaj8reXxJ9joCuD0yEM6OWNyRCSw7etKfTA+Nat5uPzB5sY0
ypWha5jNIPQLPOndqTaVmWPXdKcVP8R4biVO7it0XWVZRuDxCzw5bwwJAhmhOkVeGba0611hmZZz
r83J+8BJmNG+avOqEJskL5aVfdQz6wGt95nzcvqwppLMfQfkLvXe8/UWpp0tGDIZQsGoLAy2Br7T
FHw5sHscCg0nXNbxUc5XJoyxqJ8rVkzxp5CyGYRLRV4WX0A8lu4ASRqyvtlimocrW7cJxCvVk1d2
hhi1Bu3Bus3FpRRxDiEPK63LZieLmC7nty4Ek8sraPoQOvk5ownvrIL2eszPUV3zzqqDV0UrFhi4
3FnJm+p8xGG4Djs8zaHY/czl6sNwvNsUnYvadY5eEWnYruSfl3/Tb8Trl1P55DeNMoLTA3EIBJIr
2LjcUbY4mi8SME96py7bFCV79Hkl/76MukONN5roi3vNjfaK+KiE7sHS7KdMfy+r17hAo8hXFlLl
HlpeFIuOZ1yZSL+KMAfzDknwf0m7juXIdWX5RYwgAdotXVt5rw1ipNHQg96AX/+SE/GOuineZtxz
N9p0hIoACgWgKivThBInaMD/BKrpgFP0X2xPVBoV8NEb6EucY6eNMKAmVaZzVgQC3eh419HnMoRf
GQrEHoOVQLoUDVDJR2MaGPl/8hjouWTkVIIV6AJA5NUy/dh8k63mToE2cGyJlZfkmrlZ8GnMIGax
idHp8XOd7vL0AzLuNoOOnJWvoLGXjojTkc0SQxADHmNFdFMK8T2UqKsmIGtiqtPyNeb0n6IGmm6e
mppdyqwmBIVsO5kq7kzZM5KbLgW2UN2h48A26Aa5TFtvPCvYXnb6VcOzSxkrC0j+9ZhOqngl6goQ
BBxVpGJ2wJ1nbesmb3mCnDbbXba7dBc8He809SdXM6lmIcQ6YLYkh7x8gELlhkRHS73WMpfjuWqt
nvdLfBtnUzwLwCME3GgbwuRQSqBQCF3knDcmck2MFFuoCNoBFMp0OfZG3fJA3PFQRxCx6J8F/aqG
asWLF48DNNIDT2UBIYJM3PkERArupp2MozofN1F+G/RvrD6qwWNFoVQfvBIN7WS3Tfo58KfLM794
2zqxPAf+R4RVjPXT5S77rUIIU3/RYqhg2vnwgAoWmhvMbuVyvLiPAJAHLNeako6zmc+MIQcGYopD
UNxWMg1dFpjiGoIpRZwrK3eg6eSYR/FJjP3/jc1OFikPkjSZgp5l+VZSYn4Lu48lpBrBdYKmo3gV
jbt0eTi1OFvKcaSMVtNNMm1wN2mDX4MY25Ugu3QP+rZBZfncXUC4l8hsgA2JeI053KEtxlaZ+W8C
3j9zR+cpJMGaNOQmrJi0YCDYgwo1ZNhkNPmYYq30vRgBTmzN4jham8IAHZ649JM/SuEN1JHyXQE2
+i5KoE//p0PH24rnL+UgTydxFs/LMYpL3sFkAS4wSb3K+bWhfTY8csPkQOlGwDtBztE/X7a7NtJZ
bG84xPZqPq1d2bwPobIx48jtCfEKQCdqyICqgWorfFVPYvKJ/7wT6Bzh1gPJwwQUKx1JK9CUAiEY
pPSG/NmoM0cRz1PzRNw9t3wNIHJ5ByK5d+6rXKCYgkwK7h/9V4gW2TpE+8sRwAMAXyywMlye3cvB
BXfbc2shHnIx+hdxkvBoK3BsxFHg9+qWst+XDa0NaxZYshGg+5xgWF0MqZ8aQjn1qzZcx2hPVqoY
78fVrPHipd1UoBGHrC79SdZUE2gPplKJLGIYPjEdefmo2WYTK/ggnBHJ7SQCGUobbrNBd3Noccs9
tOgHS3g9grwd4ItG9D8aq8fXcsj7/rDZEqMQQjslx1wUauqzjktAQWB1L0/4fzipvq3MljZXWZoO
Gl5lef2uqdUeD4HK7cc3XFmuNBZt8i59UgF4VK2Hy5YXlxrPTfTZE0UFE9K5T2lJTBsrxfCI9UK0
8daK7kBzB6I2NFTiMbQSdRdj+4m1WXyQ64ildEp/6HyAwoKdZu0mDPqVQ3h5TIDlaFAWRK1zdkq1
USQUbmIy6wA0tUppM6o5taUd++aD991DHzernI+LAXfK7iuwp0Ch4nweEwnypq0BmyBZPhj9Z0a7
PQGQUw4TL07+QJTEAe28DSn0XVck28uLuNSqAwKBScgPeX6UIWdXW1zlzEpLsXuGPn1O1OI9kYvr
sg8/GXnKSvRTs8DL5XA7ZIltIM8Eea4PVUcj8Mp3/JwFA7cRFL8U9M4CHjI76To8EuUoKODGd52N
PjyH3QC84z2APalcG/PPs+bc1sxzS6IPPSqG8KUr3Hn6/eir7s3tjQyR6i1uuJvU3hNbbm3m4Tp0
eZw/A/G56ZkbB0wYqYSgAPSxF6GrjPxOQKuIO/RlM4t+fLKqs9BTiZyggA2fksK3DgLPKKeJBgpi
/LWAOrFSrFzUJxf9cYiemJu5MA/LtpZKOBGYzjON+DW7aYsNDZ0oW6t2LMaBE1PTyE/eRApH3+qY
4iQLQfCeM9SNsklSeaV3bKm1+mxbzAKBrOpZnoNvAkw2SNwZaDeEyP2x0kgKtZHXokCHV1NcicS8
a0drE8ggEeqeBQQNuYhvogFCdSE6n8k1VQCpAVKrsGXUmfL8s23JC/oLwcIjO32b+VGXejRhdy0U
Y2Kz3nG9ve/6Yi+XneJYnbIv0bGpt/w9bENQakE2UMPm67VwK1Wou5jyUS4YtE4iUGk0nZuEENPT
ysbWu7c+qDL3sl8tzz4KI8AS6tN5ez77oimJlkrYpWlk7fNidLXACc0/l4383CN45iPXDBJhwJIg
0XZuxBgGQXUVRigYMsfGhZJH8as3iHPZzPJb98TOLOQUdZigdos11tEoaOfMeApCvqXpm4FeesUc
bApc4qi96MK4lXn9WvDYpjy55opw66h9u/w5i7eFk6+ZTW3NM1kxU4y6MMAcg3ffe2x9XTaxuE1P
TMyCj8ZqFiUJBiwNRwsaODVoV4znrjE3yqqg1toizs8VKcnGMICtUQEmcsPDZJcER2ZR/9+MSQVW
B+BNFUmCc2cpwrivBEdAFTHf6kQDTNTXO0fhgZvpaz26fzt/fwQ69R9r80JFrwZUjbsMj/Qyu6rr
6pBlYtPIoaP1/UHJf/Pkqs80NxXbTDYOJVCjRqPvMvoE5Xm8F38BT7HXyq80TsCk0fMvzRr/681z
fsDM5l0r00CSSsxHAYhv0tuKeTMWIMtde5n+PGHO7UzrfxKHWSpFQNTCXdV3fgxvmq10Jd3VKyf1
zz1xbmR2rhRRMFBZwmCSwCYaFDPHNczJz2Eg1kwqCAbEIPHQnk1XWZIyaggstKniBYC/mBEIzJLH
EhjdLjdAnF/tLjvssg8B4wIsx1Tp+BuWTmYuaaRBAoMRbjp5+2IpKchgFDfLDB35WR2g8BdJNxxu
fnQdvTIhL6JI1lWJBk8oMR9K8hTi5d+ZAsJqz60ZH6MYva/5uNbRP437h6OffORseSWj7OJuuiJR
BZX2rvVRWtry/u7yXCw/Xk7MzBa4L4pc0XNEiTRC7oR1H1DTglDlUG1oG7kml44mie4aSXOQsljh
X5iG8HOIIKlH3wKUOOc4tUrncUKMaR1Qje4Bnhz7bsdKDpHCNZjt8i1b+7Y1O2oYbxNQ5GG3lEZS
I1cUT7zdnhSA56oBQacyQiBG35A4tOOaArHdIAMI/QazWdlQy2feyYfMThnCC90oIwya6FAYAWhT
zQOfR6Bjt7LrhA6OhKDZFF8j+2qR0kUbuwwSmxDKPXqbbS6vPlk8j04+ZnYeBVxKdfB54WN64Pmx
23Q9c5Dg96KeHA3Tsiu0SNSk8UKV+6jQuhQ4oaEXn4YoXCsXboTcEFTpOkvYotFvtPgFbDZulEMJ
bBz34JfzeEQhJ/vJabWGT/nbNnHJf2ahQ+GRnFXy9PVQLZG632qTe+j3wItJ9lleHMo4sQeiuZaA
fjheE0OuPJlcbArjV9ukeE2FkRMF3W3HVBc3EDDvPgYNJFGU8Yl0pgw8rxQ6VLJAsMSxBhnaNggp
rmN0AigtSEvkeK91mc/iaqWDbToyfwwMzL86uBtw0Zo3ZCqyEcWQpALwJs7QAcHdIXuVUQKglQZq
tj8pC5wuUe4vO8PPUI9A/G103pwZDaE0Zi2MFiTdxj21rXwtCba8C3WgRiF9CXTlvDGTW2OYGwbH
6167JjWOFAIwY4qmiJ2MpYNQtSq5NXkmKO9Uya4hD5eHuOjuJ+ZnMRUdwyNRR5gfRpAXhMTRtTuB
UDAEDCrLa8XsRWvQ/jVwqGkKlvL8gMYR07PWTHCy1c2mkawH3hugtAMZX/eQBLF3eWyLPnNibbaV
5QrJWzPGZlCNwm6NY1Y5ELNwo+KmJY1dRFckeb1scSF6gJkFVBtoT4Zg0g+J8xJ529waKG5+ewlC
TWT6a2fvZLeB1ImveoCpP+abGuydPhpawr2xK67A4nmIXMNdqzwsHGT4GI0SYuJgJ9aPcjJvYiUc
8TFZ/BIgmiZfunGESLeUPxM2kY6Mo7My/unMON+m5yZnUz6mNfKKGUxWkZ3cdVvFNm64yw/FLtn2
mo27p3KNtmPVBu/Jw/AcexL0pF7UNYjQAqu3QcC9pwA4QYn8I2cWC8j0kAFVWfBPuwLsuk/InLzL
kLw3fDDB7giEzW0zdVKPOezr8iT8vKac2Z63lwiqRN0owXbdPoH3wCi8KFhd22Uj+hSc0ND9I0GH
SqvcmxPkQYRooKSbwQ3dvrBrt3aJza/RGbZZ44ZaYNieBvZtc7q3nlwSG1VEClIB2E93wntE+fVK
33zc67aysRxlr1zTK8uhm8L7k7w80M3vYo1mZOGWev4Bs3eVQoSZ9NOgP4LRUY7ZE70Xt/Jr6b5x
8AgDJm5XbrhXD70db7WVK/J/cKl/Rj/HzVZCbVUpw7JK29EtYC3fJyh3O/XnsXxUb0xbcsOj6cgu
gSDbZY9aAN2cDXyefYitEQ0MJWyLfb5VN7nHhJNsJKf3+1ttE9nNPgU9/apc2LSg8918suDq7IaY
qalW9CHMkiuqwMEa7360a4+5dmcnO+7jCN6WO+qtMeUuXGMwXhwSEz8vXiTGdI6ceFqra1BqnUpD
aFQPHX7U99xVN1VnN7vRvo122lXjvckHbt9C889tX/8Yu9YNjr1f+qaNFj67cIyV7Nvy+oPbBIyb
AOpDsu38m7qizyVJAaSZghj807IBoL7JfuE962h3eC9VTuR0TvaGXPydslv1vsX9fmJ95voWr1nQ
y7BeC1v7HF6Tq7iyaYEMn43OWSf5hVu7k938vux4Py9ABkHJerILXkO8DM/HLIhc6Wk5jTlS7bEA
sGWNL/LnjWCyAO2/6e6jAN50biHqDNoLBguKuB4rBwS79QCu6V8l9Nsuj2VxAU9Nzc6mtqPg8CXT
FFa27tCdAPjxy3DKqy/5FXo0CGPBY2in2MP9q7Z281mYSSSCptYgcA1Obdbn46SN2Wi8R/KbZlAD
/ojX7nELsBSkJU4MzNwzpfGohzIM9MhwHyB94xr2iPBUAi2DNn/oxa9M54JHwuBEUoj2QxRqpt9P
9ihVK87SKRvdS6UdVK9lfq1Ltsg/NeFyAOL7T1X9HOtrlbkU6GPcYZM1xbqFzplp0N/fMLu9yumk
FMbwDeqdvhdX/AGaHSjU3HbeiDuG7BcOx8KivchjNp7vjvK2xrmzNguzdU2ijitdgmmv+V7T3SLw
q2GlyrgAbzwf5WxpWSC1+UgxSukQ78SdvqmvwGV60HfSL2Xf2aXLXAzSY37rTmRDkW9AXfE37vA3
lv1s7HLv8sovuzJaoSxDJyA+nA25z+gAcjx8TkVru9Pv+nGlcvMflvXbwmzAGmMkAMH1lMcbfeQ1
8djHIiZedAg2b6EPva2j8RTeSzvm1PvkIxEr19ilmzMKf1Cq0gw8NnU68yvkRbS0U7Gq7V52CrDY
3Ms78Snb+nUnrYWlnymfKZ/4bWs2nWOcpVIzRYbeC3eSTXDUsV3z0di9m+xqH2qzPlkVk5pmcHay
nxmdzbBcaQMrpo0DWZaaHapqH/etzQv0RtoB5vuyxyxwMJyPcXaO4EcaJhXGCLG9Q13aX9zO3Mgx
8QwQrsDJ1axekKdpuzDCH9c1ZhmlSmCyhJhr6HRbw66vw5vgKghda5P7aPTwjMfG/1cB4Xs5f1zV
RF+geX3y3cxt5Psm2Wlr7TgrHjO/lhVJIWl8KqRyiaI7F1wRkP/tqA0ah8vrNi3LpTmcHc55msiE
mRhLGe144RbqrUn9XMN72i7rvSmvAB1+BhYQUwHgrEAmAcCDv0fcyYlCAMbLAcgBTgeVgaaAKm6+
srF/DmiygBwSbrVgHZknW0ilVVE9BCjURscRLOGjCnZIJ0Ymv6c36FUOynDF4s/zYbJoQRABWAqw
Ms/gfzi9RMpLqXIImhVRitVr9IyboX95oX46+7mVWXUSzZJp2uaw0sRPeYa2ayCI+BVFQi83mfu/
2SLn574pGI8kbbJVbXCTSuJbje5bzemstbCxvFrfczdzvxiJTA4AaAWdvX0ce7VogfI7sAZZcWlb
6X4Cqu/LY/u5s87ncfLQEw/MJLS2azosdvUB2hBj+GLkSBvdX7ay8Jw7NzM5zYmZkulCihjcsOF2
cqXhEas/1tfklvmyK79WtrCrbhf8AQPPZcMLD+hzw9P4Twx3Zizy2oRheWOBmxQM/oGtOqOt32b7
bKPu0E38Av98Kv3ATZCrYo608oxa3A8WhBFw/AA5PweqVlqpDuPkqYP0LkxgBZD7C98uD3NxN5zY
mHkoKaIQvO+woebXhYTW5MzWGrcQngrZ9sumlhwG+k0mBe8z6ESM2TlqJpkVMhUTasl/QDCf6ZKb
GFuNrVU2F24kaAI6MTTtlZOVk3gp1NgIAbrFezOWQd92zCh0ccPHtD32fBton6z77wlXz4zOpa6L
XDVCYkTT6EY/lTRvYu7pt5encMkjTkY2L3mNuUqzqMAUglvgKhEQ0c7k567773trprEAPzfhAg0Q
QZxPoAw+llQL4BQZtAaINyiVqzRuXAJRV/2LmH9qauZ/oF+JAT2CKZ0Ue04KNJBva/nz8rQtOTkE
mtDjCQItDc1h5+NJ2rakw+R5gfnQgW6jBIYKjD8ADI9IkF22tbhE+l9ApQXoyxwHZ6Rln0HvBodY
dqgyFCO7hwAtQpeNLLv4iRV6PiKhj10VG7DC1fsw3zJoeyieptg5ZCB4t9OZrTTdyv5dnMUTm7OA
nyRqXSC1UjkamqxaoMihBZUUj1l6hTb53eUBLsaKE1uzqB9m3DSbKSwNY3Is1OJg8MzO0L4C0fWV
YS3dpNAPNyFg/y7YLM5jjUqL61YF5x52QVz/VlqyEsgXCld/2xL/sTFN7UlEKksdAF+0pDg9B49H
UO9TcD5EYOGmKrNp2nh1+wvll0/USm2LaWjjqI/Qylm7o6755iwCyzEpGGUYaoDSZQWZhBYpltXX
xBQdzm/C54OdhV+5A5t7N2KwkChUgYiFuDX6uijOl3xPcjey7Bi93AG6hC/7zPR/f9rVNFxWdQCF
5s1GoRmp2HrTJIcNZHuQdK7vhwyyq4Nh/eqqdEeD0esLtga1WPbVf+zOW434KMYoVWCXJvqvPkNP
m+FB2EqJgpU7/5qhWVjOWV8TMg3QVF1Vu8uxiKo5Oq2kby7PJAC7l+dyri8SlrI+glMeF1er/G22
EJGpA9DUTs3Qf+pAeRrlz7YrXM0qXLnrHymqy3Lyp1fzo0Whu8igoWS2dpCl963ZXukDfVLEvZqY
nlbmTh5pLhepV6UasI7DtTFIIAtFXAadEzLF2htQVZsO/ah01D2glGywtTi9le41M/WGnoFd8I8a
f/R4isSSslEAsExTpHqbdtt0f8Deh/bz9I7Rp6aNthxNv2YNpcxI9UPyFpqhW9fGw1jxY87HgykC
B++sTSUQMrPYlQd5U8mg40f5TbcC8NMXtc/pcIMqLUralNtSnF9zgE+wgfK3QjOdMku2tQDcY+iN
Y0xrPGVHtPYXW/JZD8A+Zp260Ufsd+0zbqorDqXcEYIwQCbdlIHhW/1bX1nHKgNGtYzEcQSjH+Q4
3LhR7VK2Hlkajm5QhB6XyE5SRelfXuxp01/YNn/rCyexKUTMaQIJQQHcSLaq+4aVeVq0bQAdaUsX
yhmXzS3HoO/dMjtFoO9cyWS61HaS7nbFpqVPLRvWzsfls+rbyuz8KEvoaIoCWwUYSVeO/0AYJ/DN
QbabRtuWibTJioeuE7bVmRBvB268Y34shWDlCu1mtO4HtbwVmbyKI1qOjd/fNTtslFzV8Wn4Lr1/
B58N4NY04U7YOiPcmmU3fYvsnfxYCXllS69N++wEIqrajWOGabfkqacOrOtBf4Dm1goma/kwtaCj
CNEOGS09cLYTZ0pF3DfQCkJxIm+/FCt87DRtxV+XR/JtYnaIoc2yFNgwCE3oxRHRs4hzO0LT+r9x
028rs0OMg+Aq7RQEwIQ81lJkFymcY/X2u+imBlEnIiuKFtmZm6qyzs0hgZVc2GF3nVovcbJRs422
lhdfXJcTQzO/48hDBOggwpk8hJ9lvWnN/vVfTNiJhdnKF+Mo0zzCUNRKdaGwzFm+gYDc/2Zktvai
j2SG3s0p56DYKZD5eb0d1sQKFgPiyUhmS58WY8ZbgrliQJVXdNfQ2K4ItRmun1J7Z+krpEwrazPH
QNRjLleJgD3RWbu4aJ+DcQ2pt/xe+B7TXEuvAHatgghd5aR659YQqizjXaW1tgwgIzXttvBGDTS+
/8onJml60Ogb+vxoaeVEkoxOh1V6H/ebBIs25Gt36+Xp+zYy/X4SclQeD9ioMNKia2Jkri5dV8Xe
HG8TGRzJsh1BqzYGVcU2z92+3qGDayVUrH3AbBMXUiRGMo0yaiyPx4GfkGHl5rfskt9jnG3fmuZK
HoppIpVnMjEIa53dR+2uZW+0fwcl2fbyPlsb0nwzN2oZ67FRoTckfsja0s8z4/2yieXQ9z2kacgn
ywaqo1geZQwpobmtB9tSAmsIcQm/SbnhXbY1Tc+PKw6oTzXguoA3m4O7hgzCGBkIpJyoBOgFr1fU
AjooZ65BStfszFwxjyvS6B3sNPF7HV1DtGqQjqsq4WtWZv4mGpNnagMrKSrvWujJxXs2vBjNCop0
0edOJm3mc8DbZ6IbprBURGgafG6awq3izShcmtyqeMVdXqNFlzsxN3M5eTBjFpmIUCREpND6+yFc
I9v/WxS55Acznyu5qqKNF0NC7cHPpW0Jobb2tym2SXcnmZuy3eX6p1CeFXWlSrsA255i4LcHzs4U
Sw10Kgi8nWjABHXdq1lVV5FSbBKZXjdd6BdgJDJHYtqGMewYbuS2JL3IiWXTyNr0A/cvz/bC4lqg
yZI1oP4m7enZ4uoBTzVJ75DhI+CnVR09tOvIoep7USfQWP3vj+0p/UanbgmAleaqdTJFFzcI3fBw
bXqX4Bgl5FdurL0sFvbFmZXZmMaoipIwgxWjC3HOaYfWoh4UIgG/XkPiLKYaTOAlQeCAGpw824Ix
UAZqmcNZAb6ydYDug96O8HwS1i4iv4Akta214thivLTQZgw9GpT8jJnJUTdrVUefuEPU5oONiF0l
noKl8aB0maeGa7WHxe14Ym42mZEldHRXwGHxMFL7ys6zZO2NNmVdf+zGExOzHV+rhtGUFIeMWeku
RafuSL082CVV4VRApoitKQ5B93XZ8RecxMAp8M80zkIAr9tEZQOMxmB+j1GGy9Rhq7f7rFrL1S/f
uU5MzfY8HkJKiZQA/DED4F5BzRmQ9STdgw7WKUFLHfphl+EttsYoMHnChXmdVyK0sTVLLYRz9gT9
prGtdnZWriW9FneABfcGDA2lnHnpPhybgloS3NEo5fueK7iK6zmkygAs0kDk1N5VISrtvbHWqbxm
l5xfG9KqsmpjhN1RHX3wC12xskd/e+kXQXvDCn3DoUshF2vOurwdvoc7y7ebBEX4Ztp9xQjBAKNw
UxDuXPbM5WWDb6KXSUU+epbdK9VxAFU8TKjZQTLvmvw6DFfQUQsm/uqHAG+PJcOf88mLjBxZ07+T
l+D+CC6WAB1pw1pCfemwm3KwKLYY4EqDk8zMtI2ihD1KYQoYIKvQ6XHjUsPtGF8jJ1hU7yiq2t1w
rwzIgjz21r7jLxl+uTydf4+w2TY4+4pZBGMxkaKoQ9HHqFo36kcnLGQnqcOnrtCcKnyT1AGc2/2h
0ZINGAXeOvBvCxmAiqE/atIXyWJwFYI8hkf7VP60FEAFVfHQjLorycn1oIaHWuZOD/ayyx++4GoW
Dkodag7gT/yhjg00l7B0s5j8gB2DULvXQuZfNrFwlpyamGes86rtWFaWqORQkOLH9Fcpsn1JSOii
uritEBEv2/v70Lu0FjPHUxuoKMUmPELe1GhJ2jR+ZOu7j8rNPtBl/1uAHbh4gboMGk52fN95nxCP
fqP3n1Cd9fNd6gDetdryQaZQcemjZkdBo6V6XKr4qAn+yX3wsX69W9cfFAg6t0HLA3gQQVWso+QE
WJm26/fmmkrBwlKfuejshKhTMWp9jC9o42fduLFAWXR54pdADKcW5rmFPOZCiygskKvoHlW799j9
UrbM/UT3+Ibc5LvIfUEecCd8qLWtRbSFDh9w0X0HgnnWYawZEY0G68H1jf4mnHBTufGuBqM9kBTJ
VWZhhs3jYH++yfYfEIV0Xuzl29y13ORjZSIWLhtnnzI5w8lzk2QykIPTYvMdknmGnWzCh5478o1u
Fy/EN734rgOB+IFdsWtjWvu1t+HCwQUEB9UBfwA9HILj+QewgcQIRgAlGNSR6YMEagSkvfW6tDPc
8qX2pRw+L4954apzZnE25AEdwHI5AXTk+p4FOKAV4oOAlfTGyvZeKm+eWZqdjrXZDRPmHoDt4q5n
AIjVx7R+qaaS9CB5vGrslniKdCfA6WTtkzWe1YVwdmZ+2mYna6tYZpyAEQ8dEFbg5IbHi8c4egM+
zaMY7+VJXXpDnhmbHW5mNgasCWEsT1GIQulWi146gInjLe0dJNGi4UbXnDFEF2uzYnttQWcnmina
OGzIVBQvHnuU91OIh0Se2a4d4GvzOYvWYV2KWGvhqryn7lA+8GREEsBrhEealcTWmqlZDFZbNKtW
09KpoAdWu52U+Kghxhz38m5l9tY24DzYJgBMNiZmL9Z2ErQj0IQU62DBBUPMg6pvI61dMbi8XNBs
g7QuxZ1uZtCUlCwvJzhjbL2pSrdltbgyo84v63/xHAUVLuifLA1/zLlYYRYZ1RCBDA25NOyworKV
wENig9a+LqMJxl/Vr1x625xZnEUzo6yrauLYdMz+LTb9NoLrZ7bJcrfpngpDcmN0VQyGf3nzLXrL
yThnES2DsFpmTDNajczL2STr8z4qxzS5DtcgUItH84kpeh5T1EQPBvEXsZE/N0h2repaLLrjiYFZ
0AqMXNWifKpQDjcs3rHahOKPK1emnRVbgz+Za/fK5Sh9YnEWuWQTKtL9NHt0IJsokwH/+NUk0XvC
kfzR+W1RVgfdTFzZ7De1Dg9KX+S6211ewrV5ncUwNbSmTkwMW9Pee/MmWMXhTRHjx63uZJSz4AV9
KR2PH+T4dDyuSbhLyiejATPB8BtsOXyNkWf5ODgxNwtgEBFoAICYljFpUYH4KBm/SwFjizsIG+XP
Yx84dXmUpAgdeaA818VKlnbNjeZBRq3xaK1gn5o5+v9w1EpQCKx5dES+zbVIi9xwbpNAfby8jotP
SXSiQUsMHE+A25zvj6YKorCdKpd9HngDEBgCOPQx6NzLZv6+eufLCZA7umcsBRpbfy+4J2d7Ruo4
iCBWDI6wJzR/q8V1aLyVEFwc5QMGOgy+2eJKtWZ22t5zsxrAgriqyToa4WbxrTHboIAYF9CcZnYt
yRta9Lb6S2qe2xEiTfyQWLcZkKWq6QMJTwx7ZdTyX2zvjw8gQMlCe09TkWU8n1/a4QYpGznybwlk
G5IW2emJ4WSM3mPItjQ61IrA04Zn3LUZ1+9hUWzT3npmFTDCBkcnqBhSkCLoOEdjZS+nkEDLKTof
aHCjJcFrUOEGrPQu5CFuIkDRlCLa50DYNRUFCxkv7VbPQFzTDzisEBSqKdFp2ZFl7Bu1fmsIew0a
ug/zxKfIPo689PvgdwXh5wj0kTwaCjsuc7etsueGN57a1jAXhLugQjO7eEkK/SGkwy0cKLcD8phN
p3IS4qvDOHxKoWNh15OaquEkhuJShSEhWH5B3dKGiJ0zdrItjSnk1RTsrbTzjaH5bUHWCkltxTV0
fhfEEZJt0FIv+sDVeOcyyzo01i8kc32RQmlLU/Yp8o1VC2VNfeg2JFG2FMk5tKI7SR97hlntKZjv
6jq9lozAH0uo/0IMcCh+yUT2AlNy8GoLHeRsbkGyc+jB3W/S0WFG0DmkNvy4QmpWL5FT58es1y2X
Qg/OG8PYH6i01SfESWfldhgQ24LMg6rVttlL9xTZOlFbrR0HbyJ56NLuHo3roJX7oEAuy2H6Negi
tEOGJsIWUrChnNuNFj6MauClbXetWCjpDkLeagP1GGAHjsCiikYwBxqhbiyq3InDCBTobKfniidV
EYRB6lfOYk8v6w8rkb0w4C+1yQFLRGVAcAFX4J9p0ILm5L0Y06dQ7sQrg49sJPYWZw3gVAX0LXlx
jMzhTUjmQ4PlZSnfymCfDOovSKc7SjLumCqcQemwQvpeDelnBjlYXkkfWfMFjaVdaGauHGSQA1Iq
Tw7zJxwVrxrE7zgxHQsIWk26k4Ji09HEr3UQfxTB4OTwhZpNgmqp25Sgwob66pTURZ+aK3X6fV/l
BzB93QhwrhggHbRTUW00QpEYHct7SKM4MdWfoNN6pRfavrGaYzgYbpWXDq+GK02npc1bzC3UGY3w
nQfZC3Txbhs27mND9k1muSJKXYXxB1BQuQbkEIxMAjNM/YSXwZfKmLCj/tmKmysid3cquvxH2ni0
+SwbegjZc1eznRSgT7wlGxAOvkCg/RjLBLj4wKHpGCHWQE9B87RAdqxSK0Hy+SANwVY2whuNQz6M
ExcKX1ChzbdjYt5qWsJdikChq+OjFtCHxiSgvBs3es98SX/vTGC41drNgWapDGUz0NKtapPaQSFH
kNuJNlEPLkJh+BL50oA+s1Uh73CqOIKU91r5WvPaU6tkr6my01URqBGz7Fqnnafo9SaSQEVkQs58
Kk7G6Ws9tJ89S91AV2ydqb9Aw7Dpemw5ARE2/lFgX4BQ1zWSYceRVi1zzWeBtRmy0pZT+kfi+mNg
VBvoibylUeOCf2XPWuGx4tmMlYPZlXYhIgCoZFtMfDpV95s0g80q2bcUUL4n6qMcmPaod0cFpVjK
2t9Rr22gHn8jGP0IKQ8dqCf+IqLbCGtwSujqtX3p5RCzSFNpUxUZomHRuMBORLYQb0XPPVGD+U1K
QVCUp/dWpzmyUdhIt2/NHtjPZtcr6Yaq3RuXVScbJFDS6P9H2pfsxo4zzT6RAJESNWw11mRX2eV5
I3g4lkTN8/D0N+TFd8o6Qgl/302jgW44i1QymcyMjBCexvoMHkS7CvTNKIw7nwX7JucGlyOrE9Iv
NdEwpACCow64GU+BehMATgiUvR2nOL9VVZRGC4RTJ6i3fiiedFB460N8SGqVG5ovbVXELSoJb2Ck
y0zP83ujImBF1APfIIS+K6Cl8ggEqMLeQoXe0Jt0l7XBDdqVB67056blz6En2AQASlE5+0O8zxBz
gZ7cNhAD14TO8MZw6wPWmEXNduy45YPoAMxDmKloXEEZD7UQ2lFKzzzNUyhAR8/TRGoi+qaIfxU0
JwFblhRDGyhtzTZ+mZKGXOVHUVAN4MisGORPtJSMOnxFr9CmCfQ7sq55Jx0YqEX002vhS8yeY/m9
FYPvPnkQ60zHRNpnLpZuQ5S9gFuFxLsyyC2ppZYu5tCciR2Kq8zrmTVwSTV56b0UYer0hfpGZdVO
utycPqkOkbwNa8AXHKSO9AMqkuyEdI9K1JYTU6fvyv0H2O7PZUcNiH1WhyHyHV3p937UOooKbqte
0cAuAnHcFJxQwXEYNbgxEJRxoX8CHAyaBe6jwqYQW5f727H/Q/1kS4eXsgrsshxdMoJsVYMsKjpi
aG109/DO3YCzI2uem0UI+HojWLo87qo8uR9RWsgkvhM8DyqLBHqL4TZQso2QxPYgYlIJ4A1rUOlL
j9hL8Rf04DFIo50nEYix+jdKqVp5G1sl/m7qQ7Qa+kZgkeSGpwPxhKt10IJNI0MFu4vsbgRFaNya
mf5HrVCppcwVUlRrK6QgEMQdc8itYDokTAbLi1+8AUJTjQoCYF/6g8s4MVmYgylPwkfEHV2Ub8VA
W1MSR0AEFeaUQbjzBWapeeFqiHJZVDkeeYGe1ENH4XcQwvRRsMr87hRnn1X+XEr4n7IQYMl3QqGa
kxgYljUH7Sgon02eoDsDLrJUrcBZpBtq5r3mlbqNEmYwXJYh96xC8QuIwueAhYcmx6cZ23onCd/I
+SxVyEfkTw/Q4twE7bPe/dFDAmmSAXq1Q/8tp6ehEL57IHNDPYBI2A2IK99Idsc83yrZcyijLQuM
8G1HPHAPtyB69YHtrHl1qHlyTsUILRHUbbo3yiQnxXiXQSR+ziFKzqUWyLn+mxW5Ajly9VBxeEWW
AK4y4EofDCUMT1kKjZ5eU6GUjCDuK8GHhECh+ipYA0Rz4iMDPfGp4AHkyzUw1AK3BpkcmwncqiT/
ZuTxTQ3BI1DEQZCnsJQuMqiXg084PPoIgB6FizbyY6U9daFipq30qIL5HHFEgRj5gz6SbctArMww
yUgYhIwmoMuIreie2BDuuVLvVTKCcxkAbF3YMGR7/vgi8gyOFu98OUAXme+9cHA5Q76ajSh/ji4U
OUkq7n21fSO16MQ4I8qQfxGgCY1A923iwWlzDgfDUD8442QoMldgh1O0pz7N8IJEkk6JOVaKE3Y9
5E+bR5AR2j6iNgDbbYcw1NmFyrGtmH+w5CT68gQN/a9xgFPzOHEkBfrPtP6oUu+xGPmNnifQnXsj
Yb9V48rN1AY0F+lDk3ySWL2P0+ZVT8gG5GpnNvSbJEbNOMXR7br4tYwxfJNRW4WVWEURJFPSd7VK
XiCG+ND4IF6Jn7Vc2vA2skX+kAApkKN62GthgObTU9ZkDx1u3WAcHDVWwUxH7RZXgFC0vdFKUL5k
ntHKxBgT70WF1l8hfya0NSikHgJA0ocKGW0zNMQQSrCsd/L3GH4kQQfyv++UFvbYReIGxJaOlEWh
lRcht7Kq8VxpAPRF73Orjl6oVhbG2FeTRoVy0+YTtD8ZDknubUTfe5YybghTNRnhohWSw5CWGIZP
QivSFCiaRvw7aEIbilBmoYMROe7MKA9MNZfPMSemEgrbbHzrp9xS7R7TUdinLXgCh/RYk8EOeO4y
4jk9cHs1a3dZJFkESWsDaeWBe19Ce4jA/dZFwluP1DT3ehevMafP9MJsJQ3/L2hZy8RJRUhpa9mT
4ue4+SqUvnUzaoHH90VDUoLSyAEAiqaZIlUakEKOFTTH03etxlur6rGwQXCz8SMnUWnI/CurASX0
8gK4lf6cD8VE9LjVAsEqgV2Drrapd3wTA2HeeNImE4X7AD+O4Gi09XvpCRYmN2whz56DagRpStdu
+FjdRLTY8SYzqU+MMHtQGGSg29RpMBWEIWhDHBWzGZRj5UU4tORRYdEOSi/v1GfIVhSrBJ1iKXzK
mHbQ/PJBT2t30NJdoPJdT5CzEcnEB+Vovma+kScsv0mgTa1E/uvoSVu/yY6keEM/4qvuhdcGBOZd
/9T2PbK6ArpozJm6Emhwbik8JgIqFXdC7+SVDAB55mAi15h4CxOJ43GV2EibMA+hStsWLy4NwH78
arOEn7ZN5tIKt1WcO02M+WBMe4YK+YLY3VsFXi6D6OUuBGFOWMpuq/m3Mt6SoC48SI18J/Ty15AW
JgF3j17q93RIcfEn+8r7iLvBHWSPGM2oPSi1Zg0t3/syBMdQDc+r+1LIMBEv4dVW7Q53Oi5UD1FJ
SgqbqC3GHIbgZsxDPMk8AogV5kuMtkL/K9K116ZUbvx4AvGcWTkgEcaDoAZUv1dHCCUltqQ9NFTZ
pONnWZWeGY2A4CUKKJ/BAAqpUXSR2witLBJvoX56rpTOAfnLKzp9nyleSSuVgqVqF0BPYL8F87+I
4fnfZQKvLkA7hflMM5VsdUAGmZk+ULZlrRlKaZeIGNcrE0tlnwt780oz89Wk5TUtQUGkmEPmgJHK
7LOVMu8igODSyqz60lf1qCU5rOQts0hl9cOHJu6ych8ULun2ZVsiM9mnymHwrb55LaRP6Jet7Oxi
5QlK4aDEQwYqS2xWgZGTogp9AVubMRbgpSmhAdJaseg/EQ31AJ/VNodIb9ewDYurbR8H2spPkJaK
peCTUvHQhLgDfsvvrzuUY8yKCPswmFBRADdHZwJjZkZGdBsZHPRehd3Z4a7hhg8efXdwwgN/xoyk
U9+Mp9wkLqAwzyhc3YibfKVCtugIFz9t+ukXdTkfklZaOeCneeO2wou709wcJaPr3rY0/K+hnwHc
C1Uwozkf3B2LCPl4Bq4rXzEj7xSyZ56fqwTcqTFeRHYp3+jhJ6DdWrJhOd7WoNG3SmVNnnOp7XD5
K2buOKoeHvLDgLWiz5EML4Pu5pEdBVbb2dcXvNQyurREf++qXvRFp9dYr4TaSVI8+bS3KKSDgSxd
2drF73exszPXiljRKvEISwFe3p5PMSi/VYOv68tZhFhMWmgSVAAwIKfMdi7APCbm8Dsc5BLVPSSj
t30j7aoON2gXF4idiRl4bA+9S1QbWf6haaEIkvAhmWoqLq2bUx4QR+w6K0a6gbzsgTSQV2o78L7K
o4JUKFtTl13YGH0aIJ2avEAv/JzJC8fmuZf1MsNzJaAU6kfgzuBmvdYFWfCoX0amH3FhRI+xzrSA
kaR8GnXB6Dnm7XZstJP/wrrwy9Ss4SKqAoCpEUwpUL5QLMxNUmHHMNF0/VMvhKppWArcLSKY1VBo
/L2ikAcx7gXEA7lGuhrivbQWDNYszBZSK2NWpQos9OBSr07dKqRxqan5aw2z1tFQBPIwTjFNS1wa
7knkBPKbMG4Kz1ZUTA3usv8CjBYR2IHG0ohG2WzXaEPStpNgMUxdUbOJuGuih+sf5idGzjoJ+sR1
N30UaCz8UP1d+JpalYoaJXCAzCh2lVO5lWzxb91+7u3GQZnEAqsr3tloFACfk1trQOLF86RoIJMA
og10QrNNTdXeawOxwXhO2LmSFzqFXDmhvgb+XkiE0CxBqx0cZMCYq7NEKNYxxsQ8ANrl1obGC4B7
Sp04KAX4iBd17F7f1IU4fWntH4jtgFp3x7CoaASnXNTYskbRrNh00f9dLgft/L/rmsOGiCRIrURh
aYjdnNhtfltnj9cXs+z3E1mnDp4ZJs/hgKjho5DZ1ojSZHS8HjVLjmZPXx1SgtI9cPoNmg6Sn50D
IgwrcWOhKw1GMwqFUBXM2oTOWWE8yNyWkQCCLgXOJ1nNO6SDyW14wqsJrGPd1rdWVjvdOb/Pw2+D
M08RK8Z1gGjAD2vGaLd0xgndKqO8G/bZpltZHf03aP0yNneUUMn10Q8qoIVsEZAFu7HRHTAyM9/U
zygsjWb55yTcfmbgZo3M3NBvPGNdFZsurRgiDQRJJMUrYfrvFxFAqcFZLqKSYfKtfyva/Di6AFpm
Bn9HodsNupU3Avn3LGLRF/ZmuUUvZkFWM5Rrws7q7mRUH43Y6SRjBAtvjbaVpZzxOrRzIzuE3+L9
9e/779H8bXz6IheLHXJ/8KMCJO16YUNid2g2FE/kKvi/T/39tjML3U2OeoUIPhRTb6SJxsMM1952
y0yAF/s4u/GGqmz1tMA+dqYKgvTo9oG6ohmcdVt/JO+gsl0jEVt4eGFRiNKgQMeUHFjZf29eIfuY
kOuBkkxQD7Dzo7wFi8FRO6j4XL2NGeUbFI5X/eVfbOZvq7MssWrRuQ0mLrvqGxUD9IfAv35ABQcs
pMfx9bp7LB5IvJMx2q6A024Ogc+LOkSrCytsFDQlPtXg6frfXwimWMyFgRkgRFRaqQ0LGKhsyPKa
8qm/R0YEha9qgwbHirHFWHZhbBbL+Mh0P/BhTHTZ0QdjO7eE2AZazyidNQjtys7NQ5keRhwScbCl
o+bcUrNo9JXl/JsqYOvw7pd1gk8j/VwVF0dXrHOeSBO0MokrY1RfpeHYCpvrW/Zv5q0qQFswohNF
gazCLDb5Wjeg3FPUEIkBfCSJ+y1IBzMDFdocVfF6FFfsLewa7MlIvQgUNqEENDtRQpjxCAJOEJyC
iCnbklW+nYVo+8vCLLpDTn0I0hwWcindSoSfWf4gy/lGD+gubpXbIKpWRq6X9/DvmmZ7CJFJ9JoZ
LDZ8x9EaFk6FsBnYp59vr3+sxc0jIKDEvBZGuOcgIzSIwAdJEmxeec4kEJCt/P2lw6rAGf5nYBZh
W+gwTU3aGlXPAepFMVCMrV2r6g+/gFppZznIrFaN7oZxjRN6wdl/mZ7lxWEAvE3lo5HHfA6FUm5T
IInkcU0Icc3MLBxVaUZIL2GFegG1Awk5lSw7tJHX7vxFn7jYyVkkKpIBVBYi7KBX3djhhmya73qr
WeNO3npOGFjSW2p0uLPuh5ULf4mrHDupAVaPA4Z/ztxR46PMahLXppVv1WOF4HTip8jlz/IWY60Y
8cUQSfPVbfiuWUX1L93Rv4xPLnwRs2gMXFMLBi+zVxSQywAIAR2sAl1EPrQ3MXA90OC6pUBTtlBa
LID3yShGWdgn6AtXnHkxDlxswywhieOyEvVoevgIz1p2L4j2WB/I4MbfWvF8/VwuO9XfHZ8dGxYF
oIGdziUAV6J2GMDw1P35/zMxOx5Dq+ZtPe2rQu566QjoThtZ100sR5e/q5gdjbyBKm84YBVS02y0
CsSsaEpfN7G2UbNT4WtQo1BTfJOs464PKauIv6ft2sDn8glAfq9BfleZNBd+O2ERUDUlIQJyWx7H
vrhtlcLNK3Cdh4NRp7mTQDko03Wz016Q/OwD9j3o4o1MHimAmzLrrEGCEqgqH7KAb67vwGJcuPhp
s02Wyg7UaADRYOLO1egtWL+E4Y3kjxFfmW1cdP8LQ7OtlhoujWIFQxoo9pXamhQLog9KTDCE8Xzl
uy4UNpFG/LU2Z8xu+xitVIIP25XIhkSh5pheBjyVc9DuaoeW01OqgDp54HbethbTOhOKhNSM0/At
kR+ZlJkJGmudd1KTDlrmfWdAcMHA2PKG8ihc+bkrezNHsw5FFFdEn/wDLdkw6MHgDDpU/L6EuQn0
DpTWuf7VF/0eKTYm4/WJVXH2MUbGw4z2MMjUekM4cVNBt3jWutfNLDu+JuKNxBQZjBQzx5eyzE9Y
hUu09dJDrb8qxUeWP454MtF0sADwMBJJ2IJaAijGHIUvIN9Y47aJ5Fag3tL1xkmTCJwjkqMIq1fi
QnKOJ8bfHzdz/RHgo4Jo+HG0fcyALkpcELhRgNfoA2h2TVF3/Nr2gHS6vimLe39hdrb3DRjP+m4a
PupLUJwW5yh7RQf9uo2F5hj8X8OoMoAqkDqZk4ODqEMrVRn+H2DqKahfaLMpoNUVfGGowSiozYWD
xKyOroTs6WKZ1W5gVgU7OCPoKMyzd4jMkVBIEbIFjN6qyCxYhFfwIVLXis3LmeGFpdm9LoFhxRN7
WPL6wpb4UZYBeRA3nnTyo0d0PNFuEv7vYzzTpv5d3fRlL3KJIc411BJhs9eOOjoj5dknW1X8aOnr
ONhtF6/sJp1c4Z/t1PHWkmVk1+qcBQQgOD1sZFyyIgHoKyC57UWRWwZ0O6ogV4wHwcHpQnioHcgn
xxDGFQP0e6Eorwv8KQoB9IgSwLcrl5T+VqsGq5WYIwmg3EOnrGpTu81aMIExq/HTO130j10YHVPf
f7jujtKSzxNRhiNKGlHo/AKUmoKVBABfVDBzF8K2NrKvLc904KD6Q9e9TmQj6E4dWNiiFfWWBm9x
2WC8rZjaSDZGoZ207+0Kt5PYRVbA05dIeC56qAbxdwkTy2EERE2R2X0VH3PNN5PgLSGaWeaaowrg
Mk0iwJu+Wb5GXLR0exKKqrmIIUbwYcw8Ik2kmguyjw9Ec3QlPtqmAuIW1ayTXKzRZlNxoQ6jiBfu
MIumre6hCZvgWmCy4OAJafEfvH6063WKfs54D/XjIxO9o1QVWwU0lTqCpuLzXQY6KhncnGOCUYKg
OY1J/KAogLbE0akmHt6+HgCWKPsP3SEZ6GHsn0cpNjPt01fU3siBA4m04VBwwczl5sgUoJQxLcNB
ZA/gKGK34IH8N9mNhWKiTWyqQFsBvuFAKdnI4gyEW+qNin8fywiOmqBjD6R3EO9xnoBkiu8ymjjg
4j/1Kj1Ccd31ZB0DEo0ZltWhj6otk6tDIitmrDY429yiiWxpajvBpDH5Nfi7VMSzsHwbJc8OBhUK
8pKJ2fHI9IW7RuVWD5BH5MG7KwwYaNSOh9DsK8UAstMYYgISBHZsA90SoU8Z6RAhb2qIxwrj2QsG
pxveFD3cVfU5ieS7APD2HACxNkUVpwZCqOoOFSMAcP2pWnDe6bFd91AEKafnsPaJs2hC9O6zyrIj
qEg2FYO2W+If2x6clyE/0OE9S2MnDySQiWrJnhYvaLoCWyudQUNpVGjCAgZrCGDGDNOzABRaHhOT
5RKmOFDyY9xKs+dQKV3egA9VSGyQ4ZmQwMUZodhizVJDtGExt3BkDBMVMUl3aAGhMU6sosGUgeAB
iA8sTqCqG0mpgCLisd2psYt8BPjo22oEsrGBxipS7yxMTM0DC5H2zuPe7oE7jQIQBrGM3ebRu4of
FA/FjdK+xA2AQzJUIjlFaYDY2UBPnOeWOjbHGrilNBtsCbOqnZcDWY69ljCcBZ1UJx6yZ4xSbKs4
eJIjODkDXnpMdkM7bAUpaO6DHCMYadhumq6MTH3wRFMCoyuetkY4jV9Ah23lKl280i4O3SxLUOKk
VMfpidBJu1J+bOTPFBElWVO9WIqQl2d7lhVIuk9iquNuqSdF4HOfP/HVStTKUuZ9JK8KylifbBDQ
CQiWmp7K3gJE8HqwX4qJUAvFbBQEQQBfn9WoxVAtuqKPpooanp03LE5NFoOnAdQCyUppYTFvvjA1
L95JIvO0HKaa4gtaAkkNpe7SYAJEQg8dVnh9Ycvb93dhs0JeX9dlJvi4xNCmM0kdWYn2SnliDqpv
X7e0nN1cLEz6nWlEcZuqeQVTnQy4xakPGLh+t8246cE/G9FTqBwFvkbKu7w+FWmGLElgsJq5IPXH
xu8wFwPscQoU4aeq9HeK3p+i8XR9ecu+/j9D80p1AvQnbgQY8itqktbxc2YU0soeLrX2FAIHBLRl
UqpTp+VeZGtg+S4wA4L6Z/CKmwIdmnqfE7P9UKzMDd1oC6CCXbs5hGuFw2Ble9Ho9tIJU2bXF7vU
s/n1O2a3dqjzBhNY+B3UVWxigT/DEKCWsoEs0PNwgvY24OuutxK1Fl9el6ufha2Uk1HPM1jVbjxz
zw7FHxDY0drSDrkBZLH7CEgiMMmP3bO0zd3rS15KWy9tzxwpaRo6EDWsoYBoYQK1bvYV+h6aXbR3
YvqSac5/Mfc3uZx9aB7QEENdP2+dAKgC1ZYmkmgFPJ9kAEy3wjnVTQykbK6bXTouqBUAgSShKc/m
xwU0yv4ICfLaTIpTnmCgArP9mOQCmGEl7ixv5/8MzY9LjvGAKBpgqJQDs8bcfmL66XsNx85OGhRU
8rVAsFg0JYTIqgh6IwTRmfOIYZMkqgjnEbPKQLnjjimZlfpBjaejcBfq7SlF5kGzxvZiZJkps2vf
u430xKFKOK4coMV9vvgxM28CfaskhRmW3yOzg/6mLYiPBcO6k2jFkRaGxVGj+BmYloCRgtj075CR
tTSUSADHzerqlrHwZkgwRVKGp7HCmyLxXlVNcP1euu8i76jJIdiHn6871WLkx1wzJtYByNHRAvv9
EyBk17VJhZ8waDHyd9/SAb3Lm/G1Q2LQeKldhqM1hv0GVPR3K7Zl/O35c/PS9uwgNSPXvELGZ8fo
WmmkBw3ijOjNY+jqHrMebCdvwNq/EqbXbM6io9zXvl9LWG89nBPBUfjKN/1p4F1b1MyXa13EmG4K
AxqAgqPQgLPfx+yvomEwNb1T+xddCB50FCRDPCdjvYOqQGb5tIwdL0m+qr7bYNTLULsXpW82qg8y
eCF9Qna8ViSefse13zlz86T2goSJ+J2AtZWpZlCQEnowrBzC1uXR0/VvvXQFE0pwL06AE5Qtf7tZ
ShsehjRAYa47p4DysPvq67qF6S/8s54LC7N91/qMYFIa64mHU5N+9zJGmUkKMjPITq740BJGSblc
zWzvFKTKYT7ClhC++SCpqndKtynbp7Gwh+RVA1ulOmy73IoweLAmkDQdiivrnEMylCYYadViJzv+
x6uhFI+hzmhoH8VI/T+ztCI6QTeFIDbIijyXGxujSAMFA4oNXUbuUj5asgB5hn5NKGt5QX/NzIIg
wxA5qQssSJ9moDEy3BTqzlO+02SN5m7Z0t/qyfTfLzK0UVe1pGuQDI3kuc7PQbwZhqdW+g/Z5mWN
ZubqYib1YaHDSgEqhLKOdknx6ldrOMC1tczcnfeSGocUVpqU7UO8dTEvhPZBYulF4lw/WYumFEzv
MuAwQDMxW1BdtYOEGW+kzwCsxJgCbcqbgTvBGjv84gm+sDNbktAV6I5NCY4sYE4YE++jH98IKKsR
v3RTtVxpEC2GpAtzs0OsRxhoTTqYY9SqCvAHZK6+CoP+2Zx/jusEgwaZhIwm7vQrLnyOhayjSY07
TnZRsnBScK+YqB+68hG0tvqd7MSuvxXBcJeuieMuBvgLyzNvB11RW4IDBoyV9CkJdmLzEFROk27U
AYKnm+susrrMmY8wCUhsNl3ljZ3tMeaKAWqjt/xdh9mjPdhaqk9+IwBOmd6tUeEvXuiqJBHwIGuA
qM0sd1FVRFoCy2GpGqS/16Pz9bUt+smFgZlb5uNQaShqoi3MEkvixBCzzGDMum5l+dmmKoDdahIF
NHv2BC86TIlxzBuCO9qubsRdXpn9brTHW9XNN9q52Q8QPDuTlWC1MFGDII/ZBozVTEB9ZVY90frS
U34u5sIWTbI5gf9hn0D4nN33JkaJD94teV2bFVq+Py+MzuooaayEUjJlAw0wcbqRuPFevU03r8CF
mvpB/S+wuF+LnF0xErLsAeQeSPqs5BGToYZybHe31Z5sxTVi98VTd7G02WccmaK2lOIz5i+1pbjF
rfpRf/AjPcNpBkd2tPvA9t79129lJSlZPAc6JLfBLofL9Ke3cxFoOEbVK3Ba4tqRHcmTDW29srC0
Nky/QcUQo1eTFPDvWDaOUlqqvgd0odluySYfLeXUQ6AOUNDuQ9lIJ3GvH/yzuNFW1rboMJeWZ7GM
JGiwe4FeYYbTeCtctPfGj64z/e2ZdQbfxaB5XIloS6eeijiPEIlQMJAxux08uScNWhugsIy4BZi8
IRed0bAV0Yvpr8xvh79WpJ8OzMVHa2LgzdQQH608gHSt3fPv9Cl09NwgK9nx4jm/tDQ7cgSQQNJ0
WE/r9IfgRQMlpVFvvI0GyXsf5OdG+li7zf5pJapNJ+vaAmcnb/DGHGNgMKujR3FbvqSH2IlcUjjJ
Vt3RTfS8Ym/pFFwuc3b8pF5Q02aAPZz02w6xJbMzA8Rv8d5/UN3HarOKNpsC5LUVTr/o4hNKLEd7
0IPF6B2iTdENEU3wVDQvUI2oLenh+voWvRKVEoKLDmWS+fxcRRUqgM5+IhutMJGxU+ifXrau21h8
wYJu/H9GZt+sSWjPuhxGcqt/AWSeB/ZTDaZeiB3vZRskBJgXUG31UbqlBqgfyp2/wmG3mE1c/oLZ
V6Q9F/D2wC8QNqDFKeyX1NFeY8tzU6fc6O/aA8a9nss3bl5f+fIhITIDlFWG/OccX5oVWjrICV48
1XdoB08KYqkRguDirCoWM+lt9B0LBib9b6uVXHTV8izAFVmdgukDlkF8dUIvDkw/hrzjL9o2vg0E
W9+mtv9Vbch2ZcWL3gvNDw14ZA198tn1L4yyJg01AtAAwixsc/oxfOk36h3bsa8VU9MS/jkoMhUl
5FJM1H+mRC4OCsPAbFH3uBnZiw6KhbfgTO7bPWAF6X4EF48ZCaZ2G+xSm/2n+59emJ4FcyFhQU0o
UjihddLowPLnIn72PFB2pIaYbVXvEJbPtbc2A7l4Wv+anXem8rzSS2lK6UpZxjxttCXxM03JeWVj
pwjz78YyGfsKhT06HwmjQ6fWWT1lU++6iKK33e+01JBcKEtYmt1hkrawwGWdfazYnU7hNbuzOEGE
rOBjA7v8INv+rXeK7OwG6pr1TWMh1XpdG7Jb3E5GMTdMMbco/kSNCwcKklzDUxS+2rJvDex2nZpY
TRveX1/WopteWJmn+00TNeEUz5Vx4+WgSfQ2svLU9yvFz6XHLmor/1vMzCUL4oE8JcSBb9JTCsyX
x+7ZHwk8U2sqzSu7NnfCQC1GGa0DtA3EuyQHNGobx/b1LVssIuPqUTCjoULlYT7UUOeIXZmgIj2L
weUXS2dSvPLK34QgbY7GbqPQrygb7uRqbQZlcXEXhmcuyIOiDIYSH4vyZ6E7YBoRqOqVxS26OfxN
A+Eo5knZzEbajqKghBoc4kZxQRAIYsmTiHeS8gmWyz13QW553eKiB0LsQVcxpIuiy+xFWzCmFdKI
RbXyfV7gJjiB3RCUev/FCgBSYDNVkXlOy744TVkd00CXsSwJmN8aJUstew2bc5OuXDGLq8GTVtFF
XOkQ0vpth9XAgIgB7CTQhumdgB3zaDeEr9dXMx2Xf2KRpqiYrNFlXZUnR7lYjT40Ot4HDKW9VHwK
dXEzJo07qoGZqzLqowVEfQvlVOXyit3l1f21O/33C7tKP6TQYAZEKo4ONEIn8GZMrGT4vL66xQh/
sbqZR/Ak8FUBPHPYQx2iXBr6Bauc/WsrmcW93mc8LTOc4W6XH8hXgGLANDpxViPD/3MQbsb35hNI
pbUq1eLSMGUPsXVMyf2jnKWUEWKkCLMeKEuE0fbUh+t7txycpuFFqGQBaiDPzq+igNgr4jKeID7E
xmr5PUbzpdB6YtKQnvWsfNFB7lhIcmbXlbqS2C0v76/x2SmLvASyxoCTAfndbim9B4nEyjlesoDq
lwQYBXiBMVb/2wMTwW+ilFNoatB2T+Ph0AtrkySL6F7kMYhHOFqAj83OsK9kMk0K3CE1tOckUCA4
TWtBiUbjt/UgWx2gMPqxXysqLgX3S6uzJ2urx55Ppv5DOByp8NXUtuqvvPIXq25g0kE3XYcOnSZP
u3txfsOcVYU8vRdB4CgA2io0ey96LuXtJOZQ7cv6XgBQLjYnsjnEMBpudcW87qDTwZqHrsufMAtd
EH9uhLLBT2i8MwMv4cQ3HFGAHLdxAUDaSt6xdMwxPieJSPZRwZnXcNROAR9uOskagWu5J9pG1/lB
ALiw5/5KcWPN1Cw2YgZRlbgywlR65KnZEojoZHsmF//hvkTaMTk/nWZtp7vh4hsmHaTppia2GZEH
YHLD8NMD/ZK/vf6ZFl1F1fFWkmAK1dLZdypln5UhnS4yI9/GB0gEHWWTiEa+jw19NzzHO3Kzyhew
9D67NDrbw0GWQxqTyfNcEbjiPc3Mzq5c+SE0a7vYdk6zeQxcxfDd1CCavSZZsfgSv7Q/iy6NODSV
JsL+sBMcyQGbeLHz3HD38edEjfw9+/KO+W6NkoEuHYlLq7O7KJZSgYWT1d4C1/NGvqUufwWv+Ca6
6e/bzSdUMe3IFbfh9v1uuEdzEhVI9qWeclBGXP/qSzHo8pfMfKv2iZ/W00evsdnBrqndbA0xMP2J
+fm/MPFzf124b+oXOegPp098Jz1HpmqC9uEuddUVmORPon/NziycxlwlOe1gp3xpQawRHEK7+k4d
VG938lfzApDBlt9ugpvO5O5aNXWxgHu5yNklnKYkAZnntI+fA+pKoI3dhbfglt0Qt3lJTsNKXF+6
FC/Nza7dfkxBOTvAnKweGvLdAlR+3S/WosEPpOniq5EIxKDVtCD/KfwGKV1jjMd4ey/8KTfphj+z
m2Sbr/QWprM2/4A4a6jxo11DQJ/zO85liieJw4Bcokn2jWyNICpEMVc4aPlK0vJT57pmaXbqB9BG
xzSFJXaWd8AN7uON5CZm6oCB3wXxs6uYua1ZzwCgueiJbWvoZYF67eH6Hi+dvcv1zqKA0rYimFYl
pIbja8DNXrRo9XLdBJBz01+ZrRUqEjJIgoA806X5LFwzxH5J0ghWiIbudnGIxdGBA/0/js5juW0k
CoBfNFXI4YrEJFESqXxBKVjIGYP09dvc25ZrbcskMPNid9S0f60wTE8rx0vbJ6dp6K4irnbgsL+6
wf6Xm+Ju1CzfULbjwtyWOUA3AX7MZRol+QAUvP0fdbosryyt916atnurGI7V0PzYk31oh2HXKuju
ugmNd7+btTVwCvWSKuxeNumB7eaHYp4OPQ4Bmdq7Rblmk3vp3fSY5uDrWZKQebLXJ4eFMsOTdROk
S3WYavWkWTLsxRJNzmWGoG8xsccXuqIYbQ8r3Et1tnfGKv1Kb06pK30lWQIlLk6uMhwz2MKLkz6X
iC60Er5dmTyWZvWVaxdZbDpI5PWlrbKdbaa7KbM9RUE6/ZoPoxc78lvq5q5w13C1gbhOjJBRSgEK
WeSA091gAtNLJzJa1Xe8KG9lCmbUopLbLPcKk8ebGLy5XwMXZ5elpJ6R5NFcglQd8/cB4wAMuLt2
Y4lvtTPAi6rttdDjx7EJ08X5LmzzNGdbSJUC5HaD6Ki2doPbRQKrFFYdYKdx6mkQS5VOiSYq103T
XSdjDC2VtnyJAzxR3+flkhrZGRCEnyfyPGXlSUviu9bsd1pSh3mb7ZTKZfpyi996/cVyxkfmVthE
0eBgGP+knrwuTvc4Df/SvoNC+pThb3Ykxsu5VV5H/rbBjXeJPl4aI91t28amIea9xPCN8jVTvhTQ
pJs23zeFFtYDnPZYPRisrQyi2Ndjc0livARJfyzqBFY89KwBQY9cNn+045O9bAG2yAtjheHQVLus
Nu4QfB4Vg9FKZ9rVKgh5JOFjOlRggT8MiNdV2ezdnF3gcUbAl4aSZ0DNU7/OjEBnF7Va1INMin2X
WI9m2b+oqXoXi3zXJ+lHaVsPhWGGQ1cFo4vzaTN3VvUmAPfjC1C17h9rVbZXqZ8dQ6Rtqz21KShm
5qRPLIwfTDvbuxIXbpPyePwU4Hdr41IC0TRJMRR1G/aSrrc1ZXeOxNPA3xDXgnkN+iymfZka9ajW
/1bbicqshVCF3cTIh/eKyyzHJTG/6u6vsI3Zs0vrWgJAlrP4nQb7F1HGozZBjE3FDv1vINMukDxG
KBAQNqxQyS3o2bxTuXVSYsPXe+dhGJVQlvU7uoWPhe2UDDDNtkxBxQZAzbsQ2+txkNgQUMpX9XQ0
49ZLLOMhNp1DLKnuSdbN1ASQYXltku0eidoD2ooi7NY+sjX0zU2zN7XvojV2YmsDNYUIpan+nHU4
WY0mWoUWNlZ7tkDbejbbUzclxWSsz2mXBKVVvNRCsB0IVTvP3WDOkpM6/iXQmW3JgcYH0rTbuWpe
85od6BiyPyz3PDF4K+ados2HKWl2MYfsBLpWadT97VyrebmrVXk3NL4lYT2xM/JYTxI3pnik0faI
oZ3P3H1jvchjfuiUqQy1aCnwUant9A3LjLtd8zY9rtpy0M3NH2QeqlUdGgOgqe4549mXLS6Gojja
IrnTKD/NGGZ6tXqN2203rMC/DeWh2Kz7WRHXfB6Y1ekPVLsDFXj9aHMFrmt9iFMbkv0QylwyO+nu
nLGiQZa6YzDJ7b5dtxC4cxcMs/AM2T7EfQIpWNnrRucnK71Jc9DBYyu+6a6PhslbglaNR+DuNnbU
Ze0hTXPEfvWJ3fWXbVOem2n5jNmntXmS1pgCmp2GIyPSqrmehfPmzD96e9+lfdBxMCKVCLB3+IXy
na4IWTDITMP7CidqKmhA9HaoOIIttpoNfZdFbKfn28bUGRlpfF+s23NsTfu6ep+35kU4SogjfgyS
zg7VbPzLmzoqavGDWFP19FQPqXp9JClHacpO/YxFxKuV8jc1sVtkA+xQpSlf42q87yWGNrV/m1Kj
DpbcQAVjTWFsaIFkKnVkzq9l6nmb2/D24EDVSD3Z6j8qlcitTffMG0Ry/BI9U9J6WhzK9EUseRwx
/4YAqP4sDA5UqJaQq81i8md3PbZNE7Q5kgg2WLwSzV+wWdyT8xTa47CfHBsaJWQptQqK6md1Yw7B
5DlON1/FRFaD6pbqpnnFQD+XQb5IJjQ2GosnGHtJx70B1sTLWaseODe7zH1PzDUUWhYY7iS8RLF2
esM2cmP1xwHlmQdINoYtxdHPjzMBxI8EOMIEpLszIcgRlL9sVeJ0QGFhieI097on2TSbspekUaKG
H8GsECIawGdNUZ36bhCeqpogl4aJc0Sf+S9b8fO5+LAwD/sDhohptliI1uewbnq+e4tT2jXBiioy
LWFRw5xuOzYPZXVZFFjDt4NBg5deIUzAJm+HwrCKaNOmOGTTACfMV5/AbyF/T9SfaiqerEkaTB6u
pjd2FoWElVuiCVirQU0sqsJb5tz+kh03oKjtNaikcdhu/3ecvTK2AiRbsqdpo49p2tgKE0RAq1j/
1qG775yeCn5+TnT3J+mLc2W+p119lyZNuC50MEqlgZrdfMQAT7A8MSpoz9JvlBz9xKCGcc2gjyOi
rs0jvf2ZXfElQf0FmiwLYqBU9WtTqCiQXDd0igw5TPnhGBUTvPyq4/LQVUU45KQrZuf4jYxtb0qW
yXMHgptYPs1zE2mterXdIiqLdacs8n4DDruZ5f2yrf/AwO0FIa1Q2wf2Yx6kmxxLEz8Ds/3ehI9A
GSSsYGVAwKMfhpTjXdFGLXC68l9cmQaw++wxy4uwVmfP6b4S0eyMQnnKyj7I+Jndnu4DK7PQaNNr
u20XpcVNQJ0sK+H2KiisKuWocw02LMwiltL8RFZ3zvJPX80gHUzfmYDwEaTdKpNGb7+1DYrsjPhw
HIKt4tWhBIKcoms823ajZsMSBLRtB0umOowTk4tTpxyFWq+7XrLzOkzuabK1Q9aml6ycgi7X9hPQ
eG/qk0vj8gpZXO5rhRNqhKaSVjGb3Nqn0dkP7UyeL/CHDJUbYnUM9ba7spLBB16F0CkD/X+RmDVE
ooXigX9iIWBQNxYGcpieRnLOhBLJuYp6fAbJxpfgWJHTziEYF5+V1S+TJQNzlrzCSJ6kvmPBGIOW
g09mSs5sH9xp4N+TbeJT7XbJYAVxOv1l63ejG+dhrJ7tefH6hc2xiqXk2rkfGxaBJ6Xz+ri5bsA1
BvmcFe1BnxLPVlD6jomXIYIfeQjV5GIro6ezwF8v/QODMX6V5TvDvXH2x3thtIe4db+KZXmuM1jj
qQzWtUQMReqjgfZUympXbNxZqhDBbLeBCcrELPgZt9Lr5zFyxy5K3V8djqUXp/Xdouj7rHN2jVNG
suClUjjnjeKJJSLWkRsEOs5VT7jxNRvMmbmyfmuN3irAmTuCHO/fNBuRopgnveVVWcenZE7Z6+IB
VbOVKFWLmnEJrA6qRbqyrprreeEJ7hyF79VN5Hs25fDgUwTi47GRyC8a1y8XfjrRcJRxBvlJJZ7H
XkbqjJphVF7jSX4LqhF2P4fL6tzFCgda+krH10+nEg6oQbm5vs/dwqsMHZO79TU6mc891BHgLCDu
KyfKG44GzFtHFDeXXlE4MeI32wQlmAozzJb4jdWHImj46Nw+e5/k+F23oMOLHsFQto6eUWXDubOH
3G8wkkwJh7+JOLgTBeVa6feTPJf56is83YaQ91372o8LA01roZOVuVvYVTyOGv8d1ncdjpPstLhe
uwy110PBCo2s9NV88kx9+LasNpp03essQgLkX//iLtYIHNuZ+4vfn0jPXaqLavEUJCwwpJontHbf
cbolbbEb27d5ft8q95gaDu4mXSLE6PbVhHGhFNRb6ubcsqFsgW/0VrV+V9zyKWnsv3jowlzJniZu
QEXVAlOrdh2r9oOaB7l2g43Fp0mNX5o+hyg5AvKrU7x8ZrZTnfZzUIZwrq0nFtSf9akOetmfDKDh
nlvKUDd+RmsKauwDtwRMiam8pLOnsbu88r3ORhLoxHoZl0c7/SW314NcbWAVh/+dJ9XdbYvuC0dH
/znzz9DMsxlL383iEYxK8ZTn2tsM9yJRJyC02z5dZy4AfSx8RdZGWM/ovNZ2X7vJ8zi5V60V/AXO
R1FZQZWynS/S7lGa5RKJfMM0Y7RuH/Vr/NzerBu4DQjkYlJVUoqcy29AsrOhfxMQZITaBAi0Alma
jzJn2FE1tutK+LZU2Us5/RWa+pAkrONjCdMpqYPYOE9r9ZyNfcq513nk/JyrpHL5ihvzZv1ITlWl
kM+b+wnnUbmU+8RxOnwlBX8zRO7Wti/ICGsru0+6mIV5jllF2ZVK7fginb67vj0ZCjNDtvXobLlf
2Q5WD+UIiMlX8vlECyqsYjz32UrOZvvsq7xNpjhUQwHLk9yk64ffm0fM1dOnxFxgDZSHCWvGaCLv
qADd9/pjO/3W3DBy4i23JPuUc+z+jYu1E256al3xnJhcjWl7ikWy+lm8Mp4pj2Wa+FxsbFTJ+kEH
RUBThS+NueKsuDJssReiuFfKofV6zTkZqRbZ3Xi3jhsxctft4UmGW7PgRG/RKc7lvpjyM5X9QFrl
Z6bVfjljvcitS5J9t7kVGrWzHzYqt8LsPBbbDnofX5xUJZErOLVvS3t48qyp/utip/JVlu18qoM7
a9YiGu0H0Sv3qhn7if2JU4GH0rQltAieB9NiZt4oU2oeCNj6AbVQt0arxc4Yi2S/vTvuR3ajB5uE
ZpTvFk//rm62n9kx9tysvtSGXye1qFglsHetvj4Qz1y6GMqHWNeTVhFpuIQX98bQRXGdMuslq9d+
ru233HB8/XbsNYXJcSXtSJFVVHAnJr0ODIHjYSNfmsgEsV6JO3Oyw6yzFKD9Q2jGOb2WsRu9pYA0
NC88+8UWueBwbQSNtrlr+rNiP+i96Tlb8pqsVjSAi2vRjdU6vaAZ+1Vmdrua+GlTPqEc7fPVfdbX
v0aYJ6spn7ei5EjvTpAjsK8aedjY1kFaA9iKOjAy5QomI7T67qF2VP5MSPabSb9kIXLNb1Gb6UM7
4ORU36e1vwCyZdsSLHwmnwx7PI0DROtqYQlDPPSyuXfR7PXxhFpujMai+Okk3rZlTCOS4y9jEA8E
hdA3uvq40V5Dz7WQnnyvbU6iozFYo/roVEOOikuf/Gr2jKzuS9HXG3jtqLItkJjxZbGyPdsTvphZ
WFDahT1IwCttNQSmnZLrcyIVUqMcRdiB88fr8+RRcV5iu4pigTw5F821cGz8PWZNxckipDcIiYYm
T3xp2yA+iyxi+A3KdevQWP8ke7nYuDbjqYGto5DLTbo3LMUHYAh6kCJFxPw3mgC+b4VlV58O8PUS
YnnTK0pi5nXEOVU9utv0L8moJTjr66A9jtWM8syCZNLpxbW9HYJb2pDI1pfK6b5zZElagrlInT6a
6lUsPTF3fV9VxqkgAbRHDDYKPrjK1EOmaZpdWa5nJ2Pvy42r+3LT8Lq4/6Ze+xq07dfUumMjxl25
ObrXKs3Rtro32f7VcvnMu/RuslAdLtpbUhPkjfl9tTDT6YoondZzqW/kO3rhGTcX36D6DqN5dmGf
MFpyEz/XayaJoza/Sytf1F3Y34AbxMJaXgf09nbAYSoPyEc0LFXUzTx+yCj1nFPEceaXuKd/k37l
QjmnxGct6pSh/cHbzQm/7sxVC1WmuOcGR7M5PzXGuqvWZcfi/gH5oYzMrrlsCnWfFGCZTQ6p2neu
IoJEcfcrOTPUsr+6LuGg9MdmnAgMNeRT5NFaqROgjXvTFOGqaieso9/Dej/BKKJqSoJk+2KoQ2eF
36Q1z+WaeCu/VZDGGTXfDZUxwhhftO7Fda49DJKemoi9tKHG4Zw4zX2ZlKFVdg+aNu9EO+6dMnvU
l3FXKdpJGKSZ5GqtjUF0NahXGD7zItGWN3eWW/hLKg6Gm3Bfx8WDSpqMNYFRzJ+OmXASkz6wu/ze
bHAp5RJCd0Fd1FGoOuRV0KrQX6wqhDJvqs0lFtOudZfdaIpjvRQWntErROprln418c2upRF1z8N9
WwCor6uzMjISkzhn5XbdaZWN7GO9hY7reVVbxo5gdjVQdfTB2U+VeXHdLdIw02YNuDJ+uX12cW6s
jINYucF0Yb2bWEk3rCeLHKUng1H1EhEcC5iCC9JU8GNW2X6gAOtSVGhM46uaJxxv9Y8inmVlst1y
Sbhspv4tk8p7nnTAceJoNOKTzECEk97ohQjj+M8ZyucVibCjZpE+yJd2wypLBJ3oKeq4ry5FekQ4
h6AqGfpAuMsxVdydSvEcJ5gy/FrNjBpWD4pF2yfDY8tno6kYVSsqI32MyE4/rAIXcE+VcZ7jl3Wt
jjYErGUzg6rsSEWJJzT5lBW6py0kYRuO0cLoo9Si0mCJk5UNDBxNp1qpn1Rs9Gn9qGQWSrbWH/p/
5li9KulvQfIMWKdGsrDlT5UTk5eWhC9i76zFznaGCJUtHmsZWkiVN1Uc00zwa3PABfZmi4G/o+Lw
kSpV/P5tmdFQu210M+/Yw3o0iv6oZj1AKhzJM1X1lIgqfp6qjn7/dFTSFVSn++a27RINI4xCEfOx
6clHl66BzBwcsQLnKdJfYw0LJMv4e33DaYIsm5CnJdem1t4obUHb4TXLPjQr9laKoKsu90ttnxWn
O7P39tWPKjm7PXmJMT0ateuri/a6GPNuRGhXTIxnKRNZ+XrKTYxo9qUwCyUQfXEptjr3ltrYC7mh
VWqCEdiK1v/i7dsPVKAQGt/FBQ7Cke+saZMX4DCebjJHSVIApEP1qrELHQ5D73Y3VxTE6/rN5YHP
bXdh8NdW/cXIT1A7KvBq6i8+Q8S3oFakJ9p872rURNTpp9HB49jDUQMb6OjjzpH1q95RZIynJDIp
oRL9x78EUyGcJ1QWSBuVFnunTecBULrEM+yU1qWdLmT8nrOQ4jsfzYzfMl7e7fx5Wzl1rVg9pWtB
rZB6Se+GPeupt9O4cFxPMBCqE5/loItQz9xPObyl7tqqSAyNmJNj2HgfaxcZaIWmcF2fkzU1ebpB
aPHEtIUDLyvXoyT+J2KeIAE6qi/9QY9fxzJ76V2TIZfpY2rB9DLn0kpj1+vGy2j0QYOuDBtlpxiB
KFiAmfn6yoeOSN+1eDRuhIh4zY+68mKb3dNUpEQfzJhW4mxiHuuUJ8t+LVzI4IX+ZpkU0YasRe2s
W9Qmsuygjcpf61IMG4l6EuK4hmX5JtNOBgln2tcPbV7ap3Z+sLoFbV0su325LYctMbxYoeZCtUBr
rTv8d1+VftVwozb4dPWlviSNuy8HLAN6uwRT+aGo+T97/bUBcTp6fCzE8iBxjk6piW5bVnslRWHI
9a2C5VVEdt0slAylsa95c8qtIG9WKHk0x2ajerKloW0m/3LkhpxxHyrtNGpyoKee85KCz5JFLNrc
5UtznczuPKbqzpXkkOLJYZe/0/WDzCRobsC/9c82k36M616UY5hUfz2Y1qyixoeZfbXZrEhM30Jw
PEqXPN59auhA2lZyrZEXlM0H/fTI4AFr7YIgHRGA5YY573G+1lGr8Rds63UsN1gKKRUy82Ch9/Z0
tfS07ruskxMZPF7lzVPG78X64Bba8SGGSuf6Vio1rype+czDan3qt/pvILMXxhKo03B1NiWoBtdT
aM01cYOtdwZr5lygFfmVY4QmouqK06m8vUwlAqeBfNaEd9PnYcKReYMZFMu3Nr4M+DsTmUUzUjcr
N3cmbtC55HcOS2DODU1VejpOOZwaUJ1dVz6YLcVb5yE1f/npn9S5fGL7Bq3rrTxIZaAfI1X/63Tr
aNVG0ICn91RtCV1u+tpFxb68Y2o5Okr+T250VUvtkBQwThZOrunFRRC7bGi+C6AL0Lcq09wpc0fB
/Dqa8TlNvhYpLibvd0f1QXUeCPk8ZWoDZ5svZvY585Wl7b1E6rfp1AslsYyanuiHeD3B7JZ91o3D
z/nRxJ+KypVMap8P4M8IsMTtSaKeBpR3NJen/wF6Y3lIdXmXiJ/Zvurl+zr+1byWy3RtquK+Q+0M
15P8PX6cSrkz64TSTXWM128KUbg07PdqUnadU+zo1JFS35kdCZ1qHacMvoZAtmp+Js4XWUpAySBq
+UAs2UVthVzGootUmirT1PKh3NywldRgANXd+OSW8a830OeO8x/S6nPdW59qgqPFUfxCA4smaJ2K
jiIIKmVwG2RMnT9ka6B2soKoxw2azw+d1QUGZpNFFc918rdN4sVcYstLnTd7Gi8C3klbfMuED3ig
etWOH3lBEqWL5XUgstC1gi05aoiN+5BboCYn9xmIDBZs3i82HjptcjiNe5pR2XVqh/t5+a6J9TyT
GDIt7XPMz0LD6ZPauzckXPXJ/FrhShVF+2jo70mnZb4yv+J37KnzvNNG+5yn1yVWj0lMdXEsuG9n
3Z8lVZCXKhEHFU3niokWNJRKI7t4b+xt15Doojr2x+mZjv77ML8rU/XqLgbi0L7noO1CNyF8EWPs
EfavaJfUn8E91QQljvxTRPLQdXQFs+J1c6jtc93cquurvKXq8Nur5FWrYm7rUaHbQyvFSUPUGRHb
td5gJA8m38uKL7ihzB0DZlLGQMz5sUboasbufV0OlEf+CWhNY/7cUZ+dsd2ndFK2eo6MldVKl1Ks
/dTYIlLIVOWE4F77gtv1VlnpYWhutLDuvc3bo7URESfquapjunnx3SBXSoI5zpWRbhi00pK3K+sp
Qmr1bjaXq+ZIfyvkgzJpZ51LzynhJObvbnN0ufqT2Y0m9cup6BhV4uiUaqBMNWV5ulnc2IX9ZEzw
Ed8benBt9pobylMZK4/WRsFgqKCZ6OIuLW4Pm62m4It+uhKPvRZ7Sjo+JCzPTRSgphETXTH2rwuP
UgPfLDezS4m3eiF2p+TXh06a7tNmQTdY+wjrQXW/SnYlpbnQ8REmSScKWfTLnROpFR2P6dee6PVo
h34bXnn1PKI5b3QocI/cpaYZ2s3Ch0syWD/jrD8qtHaWWX8baSvVPd0romdHvbrLdCaGR46Dx11x
DoNMSXJb9v1a+zinH5U7BQnNXXzRcGifLEo3rtw8Q7/vFBf66Fc+PNyWuibH2tmTG8p08FWSg77H
eg7TkcfMt/NfzZX7Mv2nNsWHWM5Jut4JjqKb0LdS+6DQtREcjBbyAu519ZNR5lDQHF+HR5cxi3T+
WOyeAgeldcMorgVZ15Y4uAm3fr9o9GyU7UGCT9Ls5VwSkgDK9KHZcUQ2YB8N0oMyO3Zp8jjo2p0Q
rLzxeNZtv+s2rhPNesa99tgab6Mgc8+6qxg/6sK+2Blx92TuK4ChsT0Q2NQwy+PukepsWq2vmtgO
BI78LGZYDt+rhGetVslzalb8293jQsMvaRLfWC9FYh62dANSMO+abtlReI7MrH3U6PypsRZY9Muc
eg6n7L3X4/PKksRqzvD0eYzK7eCoNK6GZseFThdqfW4sJ5LtU1/Jg8GLh8MwdFdBaMFlwhF7N3KB
RUrHYzaP17TnSTUBMcPpP45yfFEq/Zf/8TwqNzapCDJgcl5JYd/unTcj5xfGLtjKV1nHZ5ceYGU2
x8qiCU3cQ0aqJoQUq/2Xq6aXUtrPUPemRr6LM0rRGjFXYi9hZrRPnfnbW+Uxrc89YxqLZvBgOcyx
sJ0ri32svJoUWlenCrreCbWW6njBImKDCI4zD96mt3YuGaZkwEKHC9w7DEqZfrIwFVsRzaXGYz60
kSiL55pmuzbYF61keDXP9yKBxmqbYaKqUetsgdZDLVEgrMaPQ/WL3NdL7O2uoF4y9/ItT1WD6k5D
0enMzvl9XE4/jvmdV2boSui966oGbmb88Y1cUYVrnfMCwPCcC64/Eh61uFPNIch55/Juek61NvMh
SB+XqX2Ci3lSNNzIXf3d8A7FW7xvEHCPqJnbgRC+VE9tPgRzU+DD6/owdrK7Rn5ZSuznVLlySn9s
Np9c3kahFn+xQg5CGYWBFR/M+VO9NZ+yYXKLZk+82OdFKJ4myP/Ajj4UjHNtlnxSRosEwgqbsr6z
CDInKhFGbwTKYN1jyvZkUZ2RNt+LsvtzGP9QSzjtJNimjSKbecZY0y+aKc5Lt/mOjlq6XDyArN5C
xjIObrA5NdUXJVil+adJSW/ZfOz68kFuPBCuyns6MQdSd0crLwPR8Whv+dHC+2d0+XFIMuEPZXO/
qeaPVbi/S+kSWbUH2jKHbVUjp5HHfCEFSghV9fJ2hzXXLp3uZ5zm7hg/DMPwvFJYEeOwi+M+MhHy
bq56kvVwVyTxrWGucG68JPmyV02IIVopWUMSR5tTwLXLt16/H7X4mycQXI97zZavgQtqLDjbl+Rs
6S85OTR1qXTUHuxFhuPEc1M478wwfRSMr4wiC8fG+bvN4WjO4iOb87WNn9ykF5uYVEOhGZWNvKs3
+9y1zNsNQ8jQDyr0a5PyRk06M6q8tlrX4ePOPnlJH2y0DXNlcKOKF4gET9ooyK6mT4qgfm019y1J
napEQ5oEsSA33NwdtfuTnd7m1WizNU8pyxJjXfBqu/T4bkP4zKt9qnzRksZ1M7gEqmLXN7T+GZeJ
6+eSwfY8K4IxN/3OBESbzk8tAfecroxOpLtiyiJzTs8TNSHGW3gYagaXBNNtCubf2g1Ao+4nqd2P
3Jsxw0VVPDF30EZdzPStVXujrnpWmiLUgU2pzsHQd6+DMR6kZoAIcNcvaytfVqQ0jT5cV0YkvJ4a
K0PRp0VlLlz7Y86fW13xFTEylVNuu5KigcnYWDYCRyeKWBjNCybNwTfRlRjY5oC++UA1ygPgHVO2
YtfCpqSpEHCvtG6qeQSCpp9u2OFBS2htgk0eNT9zs12ibOhpk1Auxt5Ymony4Vt8S2rjlrm4JYpN
IGvmNgeVcCPEXiEc5n1R9Yelae8WAMU8PV0wA3MneVWJ950QpPaPrkMAEi2Tm2XvLZnN+0fHdij+
iZw4ZWRXeIx5bWish2uZBp2QP22fR4VrnMaiHqJFSa5lS5XBTlPLq2tnV7cd2yS3Y7t4HoE7FKX7
pYIKZ+uThqM0KYxNVOnamX93lhwxfz5Z6Dnibg5cGhrNun4Z1uJnBeMM9IV7ioELVEAzG++nrY90
WmEuf1wKpF2Jl2izqOc3CZ0EhnEZ1ywTwtAl/XWV9ssqpgvMmSJY+FKS7MPMWcUA0r9wx+nzNVU+
1PhryshB+XD7mAIeQMvcnkO3bLhcPlsslgzk071jPCZ3AqZcd5QNf246m3ycAl7GthW+ovXhjLhI
JU2ka5UTa1mvrfpcq3dq4dAXoQHJDvNJq5+pUkKTssNUzaO8b7yeEZq0Wk4V42QOXRNmIw+1Yzx2
629NCVzM7WUe3rblhy/uNKwfXYJPjXHALv9puJXTiWqFGPY1UUTVz4TlNTNKpbdQUNHmFybFTmrX
cnPRgOCPsxgWy83lQZlTLrHPmv5xD2aKCmLgIO5jynqX88aaTEYyrnNfMLQwbrSyc4guDfBn/aeb
5Xmw2+90aXYrlcOZQb2UF7Jm3gC08pPBsJVbj3ek3D75UJi1mN8U1xfGf6Sd15LcyLJlvwhm0OIV
iZRVWVq/wFhFElprfP0scO6czgIxmXb60qyfaGzPCHh4hLtv3/sN7OVqsFDwk9qHNKFHXQ88SPQP
0/vpAtOsspeafH1EuHr0+NzZ8J7WhU0+7xR4lMt9HcRwCcblWqHSP4reWhGDg5b9NCoVun682OoB
YP3WVd475a8soQIn5TdF9lSM2sai15Cq8l6gfhYo/j7QAVz1vMcAsNm9n34xtruxxOjVjHDMWPmq
SzImWjpgIMYnlQk6QoOThMZ9IbhPqQtUk39YSDyIJfoCmqA8tg08r9FRMdA3M9VVaZDlFZ9++iJS
R4Qg65AgXxD99ix9n0vvdIkpVCngkopVT8fBTdRVaCibWsyBZ9wmDdkWh8sGqGKLanNvcVW0WrAW
qN1EsJB5ZINd1O3dXringLcXR+BFxksbvqb6p6cUN5V+X1HYS+UXjpVDhThXkoMqZatUza9bnx5q
C0Nv9u6Z1VXQdjZDhHTunkRfva79bmuOv1T9udSEXRCBJgvHvRFFjgKaIKduodfFa0zt14Wd2Ugs
qnQTVNdM1t6YgobgyIIG1ahQDz1podkGdgrFZlTKqMxxmWYJABCwKKnibmiQrAr3PQXcmZo1cKZf
SZG+eM1vmby7akZIbtqJ3G2l4tzkTBmeKPcmPWHX8VwZKpCpEPWp0iDrJrRL4UNV3lPk557xSzSY
i+Aq9WFRbWSQCA9Z5302Rr4dYxm8tb+OXfmoA4GtS2VDGmnzvtkFqrxyxXAXjZJdTxzvVfk4RuMh
j3pCOd2CILoLRJGHurqG9A44tq8d4rzf08u+qTppghpuWsB5Lv1q6KxtF06isatp6YJbJ3downFX
yS9Mp1NkfZ4qGrIBlpJLsfB+eP5ICvgeMXOTw6KYwB7e0JYkZmn9JE9O6X14Vdzxbsjua8VbWUny
AWvAhjEJuxXbTaOnT1JWXiO/uDLK7IFWCrCF21Yx70ZFau16qLeKL95rEAT7XsnLnJedqzjxmDp6
/yAbn1WPNkW7N3hEIJadd/FW4ht4IDQGygYJXqrUL3Rw17R2bnOeqz7YR5q9ToTzFJIAaffULit4
6Q5PBQOgplcPa57AFAC7bgM320vRTtT5ExRJBR2RU3zqaabz5kndbj80HuiOJ0FUEFd0H+JuerRo
Wy+hwlT3yl3fI1CRVgR9zdprSnHn8a9tiCDJkBgQ8XkvgdZ5jXrjKMktsbl0PEAprmiGTt1HP0aa
cNlYX2kUQ11KNrynQcPIhXdMwSYWWrofCvFY6XXuEDvujIi2AWykV0UVv+i5vrVIX/LAPfbQroXj
vcrTxgM+va5V8N/xpxQ3t0EVNbDlJ6uWQmNT0m2o/NeIe6OXEGIWY2J4mqTMPXS/u45+Pnl34oEO
GMnM08Blui6Gqh+dCNXW/NB9EtpfLmWLRy3TmztjMFqu42ivGFJPRXIon4PaKraWicpZ1IPIjUim
GsreEhVkWCYdz3IfQ1qpQtLQkFO9Z73wQJ5Q4p7Ox67W1Z+5qUBvpfaroTevweeboLEaiiLAkaL+
MWLqQjTpVMfjGrXua0uZKoLDqowaRrckqdgJMBWXZcCUDn1Bn1jR0FP2ggjgeLavy2ZvtK+5Ouxo
wNm9ar5qBrnglTFSuh7fBCMEKxiDdHFfrPhNVptdlj96fkoJR111WnPXCi9lRvDySidu619Nnkwk
PO9d9zPtjds6EzaQCoNmpRsCHKDwfnVmD8ZNPFD5JtbFOYS+dM7B29Whfh2G7rVYCojVPY2JxFcq
PxMghyYVeCMGqgeDJWBAGxCXTZ3JsbrAqd1+GzCLqAOKSSNOayY6mfLQBclN1r2GeZA5VRbfqLp3
Y+Txz868ixhmEYxhlwChAVBLdVEUr6uBko/cbfJ2vAbpGDrtQNKTDs+NLN5Ik/iGJhoHStkry80g
w1NWSvIpueO2id/E3sJVhXukzey6LQ6lnrx7NC+YoH8ckdSw6toERkvXNqY/rfgF1TEKsvSHDzCj
rdOI/nNMuKxAQyqav0sifxuSrdPgWbdl/WukYepUKO5QXn2MM+Yd44R7jII8cDWPPmfWUUl3i5GX
GMBXHXEG1ee3+EF5V+eoXfTAA9Va+JFZ2a8SSLOQjetON67brv/Z6eVwoFxgU8DecZkil0l+0QVb
1wxB8mn9oUEvp9CG8E6qkOaIiRRBDTrdqg3b4ggyRNs2q4a6WxIpxcoEI9FI9U0WRz9Hitm5MDDI
YgI7QoscWYxQva/94LETJHoi7sbvLAob0o1reY7QU9uoKYQBM3gy0VHaq4G/ps5WO32N9nzGgy5Q
3CsxHR9gnNuW4dBtmMr+UXjZj9TMjwjbPrs0dfcuECCalPLWy5hQlWPj09X1yIljeKTd8cOIXste
2YU8FxAkdcywBf9Ur0tgqqauAgIpK3p12SGN1X0rfJWgQsOeIIfe1JcSpLapdbTnzVjb9r14Y6hU
oSrfnNI4oHy93hz9JLkdsuyjHrkZah6utX5smEkA7OtADUAuhdUOp63NtVdoIF6E0PEZT4hGxA1o
0ioePchceQ9CrmRZBxjvUqECxXgYpfYXIRtlBLBkvmusY8KcWVEflofiq1GQFOi8+KoT+idGSCi3
0iANw20u05gU+lQ68N2uC1f/pM22A3Ktgol6VOJgh+pRyAiTEFFWpgPCqI4pui9KIDPMoV0JzXtX
kZ+EP8skZmDK2poklbEk/LbExOks88Xn8GlR4DSN9tTqzF8Iz4wTOLFgclvQgSkN36EHjVBO81ya
hL2iuW6EFy9XNlEMVCMagtsiMW+MMTpqBbIr7I0bSbsOUHctSlcqowY8uXjewYO3cgvmzEBYEcWt
7MrNet40wOl3qvUR/O6r7G0Uo5+hO+6rxHsr0ohV9sO+kj8lT3xl+t4eAQqgr2tOcM3rPimPQeWv
hwq1sI6AowhvPe0e1SS+x0/grR+osD0bunv0o5SmHOIwLelsXR9qs6O5JOyZxl6BrjzmxlHQSHlz
cbgL6HIFWviIyOJrnptfof5mFBz0kHpnGr6aBql802aOKncMRFUfrjE1mF9Mz3eQ6OGv/EMl33hU
IPT+VaaxAtDposD9wryvIZ8MHM5GYd1RiYy8AuXUHa2bLl1Jr8ZG3QdH98p9kFaMEHh7785dp1+y
vBvfL07iTmO+5+YdZ6OxoNQrY5zMt5vipqeBF9r5Z3wlbP21z+TEf09uYMAebciaqcmo8s1mOCUz
Ttta1MtVEe3IYjPT8YU33V9T5EvzC3wDS0wf34zNhrWVwdUzT8ZYSDo7XOl03CNkka76aK2iaVmv
O2V3fn50Yc7YUDTTgA1TkWntzL6lFVV0+pIQToCUajoN52h93sACh8JE6QkxK8Swmj7nvEpy1MYq
OWYSlwFQ7Vr3nrWC8ujrf28F+oRJuI9pKtmaURt4cY8KgIVPWGm3j6CDHLIVWgCrqNyeN7Q0bAt5
AhZM6Cc0ZfaFdF3qMhI/ngB+9KKHtCwbs4OMpbuqIb0fKuV1qJILI/zS5NFzj1ctXYLLE5o7TZl7
PHmYH2Y0AxuD3r78AGB6W4foYrXRShleTYvBENd/0kaXV0UNxi0gcQ6fz698YZjZOP0RkyedzIvn
aucqrcqPKEv9MXCTnZTpx7wuLmzwkr9AgQSTL7ylsPnOhvxTt62gbSc0yiKob+VWyL+8+Da4ROq0
vJp/zMz8fvCtHO4ozPTDptU/RGNfg9w7v2OLvnKylNlnE9AjDRuAVauaiyID168oPwNd3oRpbZeB
CuWMtzlvcRpr/9tR/lnV7BulntDJvsuqLDgm4xu9Oww8fOEvG/wLDJdLn0mDhAWOL7h7rDm7bKpZ
XReXrA0SLhpmay9a+wZzH93+/IrO2pHFOb9sZuRJFoTYAZRjdISo2zaKbEu8cMSWNu4/y8HMzOuy
Kq2aDMjQquiPDQwS9W1lPhfCvTd8nl/Pkk9wgC1dgeTLUOeGWj1WAurlJRKj9WMrBatArdZFI18D
XNzV5YR7Utf/O5MzV2/SLqC2hEkJWC5ilsFmiN8t/a0xqINc0p5ZOlen65v5fOw2nhZb0/pcR4Pf
wXg0m5/n17PoEidbOHNyMxjjFiVtGt+MM9bgU3PAaz4peHDhNC2vxVAgZDMk5HhnsT6OFT0mpeE2
rulkCuKn5Y6/Eunr/HIWXQ9K0f+xos2oqQaxq9oyZVIy6OOHrkeUkMliw2+eBoHB/lq9wMHx58Kd
xwjtxN7M1SFqyVBNwR7QmgcTgprkKF3pe9Out4AenH4lraGJuRrvzi9zib3FgJRWNiRVsmQ0dr/f
H55ITumaoNVdn1lK/bXpgGP4ssOs96YrvmT4FgrSwqSHdMKsj7VColF34qY23830PvbLPYDVQ9aH
tyKwaUZtLkTryW3+2peT3ze53cn9FpnumLTayHcoGPSQVbRQmt/n92BJJurbHky+cGKjULIYphz2
Xnl01EO0bgBjrIc3bc3jbh8hK0bL87zJyUfPrWqKRycWGWMp1CBjVcw19LG+Eod9Se/EGvb9sB2l
wzQ1dt7ipX2cnRrRj0axAfyJxQeZVpHpXp03sPhKPvEka3ZiGOeX1NbAguwxBIU8LnMl4aPcPjXe
ddge6Q5a/0Ki8fTDWbNDQ2DOvKEUcQ7NKbAqwxJr4cA+6btHKnp+hRc+mjWL2AXZDTLbWOuR/lS1
8Dpt/euEgSU/KKTV4CVHNGLtzuguxIbFUKSpcMkpMBbyzP3uLHUMLM8yOKJRfAD+QJOSySkOmzBe
+ISLC4S9TZEkWA1Fc3YOoKiW+8YlhCc0d5ghpThGeyrqD3AMhPL7cClnnM7uX6fgxN7sFCASr/ZV
OV0Z4e8eGFiiXI/eI8/31fkPJy0ZQnLIQv7UIhcxZ64pdVRjhbYvV+pxfDMw9NF1tnBTHOtXRrvu
qycFoMuv4MIhv2R15p2uRsOy6LA6oOdZbCn1l/WN1r+fX9yyFV2VdRNRFmmeCYet4NMpwis7ZnUV
Gum0cJ1Sef03Vkjj4DJUUNadfapyZDBVng63kt2W8Fro4bM+XHfy7ryZpbtdR4L6/5mZubpqerIf
JyxGEu9q9ej3THpe4Cv7wwc+97oTG3NnSFUIBCWPpejHfhM8aDtvR5696mmTrIIVBftn6pVXlWiH
W5C259c3bdPctgFFIqTGHDES8O9HWehMj44rpJogzulefYrJWqZq64/gGp7C9v68tSUdQOPE3JyF
PYMMZ+w7yAnyNxSVZRsh23fpJl8n++wnU4PDhfix9PVOzc0cXu/9QqsMiLVac58LhEJrl/sXHixL
McqQZB7qEzUpvvh9B3sgBJaQABCRAuaV26Czs4KZlWx8a7yMvmt97/a+7Ytgks9v5uLiJB2yUqY8
GCecBUeEpcVM1EBiNeWnrx0zBpq07f/OxOyQRZYI9ogiGoO9j2X30mcvwiWXWHoGGCermDlgZnoR
gl6Y6BXAFIw7lNGFRchLAclAaEjkBlHhtp7lGm2eGnpANRCN7fZRqr8iGlLpiII46AN6O33hrhI4
eRsm7sQBKLRS/RQB/UdmxtRN8wO9AkjFgm0Sdrab97t+gpeLrvAgJqFTKclVnNNzRczI16T38/u/
uDmyTCceDQwDsZvvvuWniZmXCr9cD+5ourf6pcfs4vE3VNWUdB2yVHVmICsIDFlHMVQc4B+hI5CO
DBnAD9Ef3HglX6oGLD7JwJ2JMPtBn8GB+b6gUlXqMZ/sEQmc3PwAv/TiFfrOd/O7Ma5fNF1Z5UxF
Cdml07J45U6M2ZI+FSJMceZomqe4pZVTYLSajJGhMnJaN9tB5EAP3XqGHYc5d8n40MNqHYzlWrNA
LjXMoJiZcZem+rPo1nf5KNX78594WvE8AJPhy+y9zI2pzX+WFtFeiyispsxER+VN4AKsEe8F/82t
LzzbFrzJFKFZlxWNJFKa1yRzN5Tw7wlQ1HkcM9qY2SVtpiW2SOS1FElU4KfFzOysyWWHKFTlUllq
whvm6eyyjrcyRfBsyG8EzweMB67H8j+V6AdQI4ZwAw1FuqHdecG4G1QQxuf3d9q/2f6auJsKsNAi
UKqzECYWTVYOI2LJmXgMtBsZRJSgbLSU3uzdiNhrG/33jyy4HGnEQ58rUceevsJpJpWXmqcFFg8T
0QffaawMqJ+UwrD9VL6gW7ngO99MzVJlTZHo61hsthyEdqk/KMWryDWe5w8KUyfn93GpHoAxChya
bPL2V2bGoFMO6HtSOjc8kCglYLiEnqU1rizjY2CZMVQaca6Blhb9hzpsbgxL3AJ2EWOX+aT+4HkW
Q3rew/mftRDAvv2q2e3bVhlFBPAe4LJz4vuvZnhMvOuy3uogaMb6gjMtXLnfrM3Cl5YLvZsrWDMh
N0HV4CYv7pRAuPBqWbivCE+0JwyZUCXPmasZJdCCIWenFZ8Wq+nvtYGJpeQT0PP6X+zeiaXZ7nVG
UyK9RJeiAVYVXbnMIyThAzRyMiwyl+6axc07MTbbvCBtjaioOYkD3F9tlK+bxnAiybvwnF70iBMz
swMfMA1sah67NxJQe2mtSQ9BdVvIL3JzMKH8PL+Di+HlxNosfEexbtAQx1oAmYKaRrvK2JnmamgZ
Nt3k1u8kejpvcPHM/2Nw/oIu3BEqwIxdDKrk2gOqkgD1LfIABrfxRx9e8vhlX4RsnK4fgnvmbDfL
PlTHbKBTEGUvXlas+yL4aFP3etSZaT6/Mjx7KVZPxPv/Y2y2mXWleX4Yk36THUMWx6gSZC20+6Hc
qtSjbg0rAXqBAQquVgR9IvNoq9xm3QSGEzPUNKoAAJkiHnTGm3nEeHq5gaZ0pbjttp4ufqY0h+Jn
pCirwRU3AwL2o3hndODzrZieZtMUWxGYfyn1+8b0jjFYg1EGATz8Lowczh1w5q4HKYrnPyiedN13
5TbJQVSVUIcwXAeqrw7yK78HcxcD1A8hNbTa8CoB9zKmBYPvxVvDjBW/5WhGyu+u/hp7+vfNs9VW
n6oU8/DoX0NZXNcJ7Lua9zuXQdsO2b4NmQyin6FRTpL9ZgPJ9FbO/Gtr1L8q9VUHZZWnPcwqj8xG
r4M6ZA6lbp4DxufUHHK+FgAI0+prq/8wmeyPdfHR93ogPNY1kpgsoMbGGP0yC3M/uMZKU9rbEsoU
kSAAydQ6M/sro2034kRBonrrFgaFqB3tQr3LIayLW3pXcAQJaD5UQ7rT09SJZFoIjBsW0cSHE1hH
zRsOscRoqkC9Az3nGLk184t9cOJcvJb7zFEsYXfepZZDzn8cal4BFHRwue0USS0TzgQxvzHh9WIB
L+fNLIecf8zMXtFMVIe+PzV7B609dGm601pGSoVCZ+JzeNG8wDE84/W8zaXAI9GIB2pHBcSYv6Rj
NeiHYoKGDDUQeOAV5rZt1/64D2S6HQiuCz/PG1w6nKcGZ5HAcIOgCHUOZ27eZtBk178VRnvV0PoX
EVVSNYSvTFXkv+l3nL6farA3+lAicmDAyWetRUYrM8CyCsOJ3YuVb3v/Agv44spOLM4uJkVS9L4N
sAiLopPW5o7Jmk9vcCFfffsXewg4DxU6WadYMPnrydoiVxozF663leR+hPHRBLuY9o4aSZcea1P9
cP7qpT2pIWEqA9fQ1O+GfFcudGMgq6CNeB+OX0HhwqcBuh5SrtEdnSiMJVvsYKePivvza1xqXpgy
3GqKCFQOzd3ZdpI3WRXT+dXKoPgM98HGBN1bt9F713xmzD/bA4jvrJEYBAYeG0wMAVzVayFqDm2s
X4gAS2kfj1ZLIcmloyTPdU9QtzB7CLSYTthJm5Asfx0dP+k2OMzcPaiPDO9tVY+e1vlNWLzKDJyX
GrmhKrzjvn+AkNG/0FM6rjItsy2GeQVPfYAI5SqRUsctoRUAYsmEKPXRqLTdVAfeKHz4sK8PPo/5
3JLtnrku1bWmIdBE3rRqdWhRlurk8Tbp042s647QeHdmpWxSGBzP//4lKMm3jzg77b0oxGbac2nq
nvjYt7Ck1nRp+86OxGAfwYJTVkTx5ikSRtuUXzvG7HKp/7zwK6bA+Zcbq0B1dCaiDPMPff/Jeel7
0yuEgl8BjvheEdO1LPc/R/RwW3hPaqaL27GCJGp8qLmaR3jez9uX5QX7iqKS7tCBJ9LOXFkd46YP
uimbzdJ1xXWvee5WDIDowrsVQx2lC9adm4GySYo7KWIqrMkgdSAFf/C0D72l+QN3r50GXKNFf9Mo
AXTVb8h4byK1uXAJLd11imrKE+gIyVRpdgkpair4kcjDMAy6dVWbW6GWdoqeXsg5p8gx/ySnZqYt
O/kknVa6kStjphsUqOWag5XUFzAjSyvR0STVCLyihSTxdxMiOiztmHDTDDJCAW0Eybb1yQDf8/mv
uxT2UbuDD84iTyckfzdTQksN4Rm3dqVuch0522c/vmFQ/LyVpeq+qesqCF7TQnxuXn2EIV030wIz
2bDqr6Kr8SFZBWt934W2/Njs3Z28s5yJAcJ2L9R7FvfRUKF9Rapwatd9X2BbNUiOtYBVFHhZ4HZ2
Uvi9W7e5cH0uFfW40/6xM4sVZWVoRuJix1XeGGTUs9ShST/6r2Pz2RbPaX5vXoIjXlrazEU8RQmK
upseI7HGXFK19pQRIYDowtIWXWRSXJInDN9f8WcQTBPSqz8JSWmLxqtkhiu5dMTmwpdaLJvpJ4am
H3JyqvqsC+smxZB4nwEcXifHbtvDemXZDcw9x3FFiuLEtAgvJMtL+3h6O86DRqh0fVBwO5ryoU4P
xo+xv3ATTk42jxenFmbxQgJNLroJFpL8l9E68P3nNdnTyrxU3bxkaHbjumXb5q6KoSJ57CDnyp2A
48Yh897Pn+jFPTu52mdvq3BkMr8DY78KkIppjww2hO6lWsmS450+H6bfcOIPhdtaojb1h2X4iJWk
YMAKosyNQoZ6fjGLu0b/2VKAMdKGmTlAU+iJnOUYUgOcbBpFhK+SCaYy3lokjeeNLd0dxomxmS8M
uVhEmkuyGMAoOJIIMw533sLSvjHmQOaAxjPHdrZvcVMySxCkxPRQpiK6lSCHgC3OkB/P2/nTXJu7
NXvG+9awdAsgxPcPFJPjx0LvE4BGSpvyj0ZuVnqhXcHt/6sgm6Y28NtNlBuhzK4b5g+SOLqJ6mgH
WUfL8E/jhAlDrnqpHvJA7hntiK+Z/zLWriShuAFjRq1TO+/6Z1WOPvMRxFXrXriZlvyYzhK9SzqF
fPvZp0/9DHoYnSdl2jBATuZYQ/IqwXF5fqukpUzV0sgGKCBNjebZN6FqJJC+ehxM04Ko+lWyyrcU
8YJUeAkZFZTQy3WNcJsADc1EeVdXHSyRkX8wmgwiHTUC2p7gj7DaTrxJo3ypyfmnizb7liD3KGv/
3+r2XCAWsZks4NsRBI/Cl/nA3Kp0E6D6NHzJa/QR4WGytY/C8Z7EHbxxX/kWgq3ze7RwCr/9gllI
0Zl2saqYX1CrDAymzPlWjsos5NSyfDtvauFrYAogP/0ZcNPzZ+IgqnI+9FPdQCiPuuRuOs1yUqbP
+rJ+KfWvuMw3uXShor2UTnyzOjv5bYb+U9xgdWQoRSyviviQQzvYrCKkKLtuPxpOI62nKfZE2aNu
cn7NC1Hhm/XZYQ1C5nbdEOvKRCFvkG8Z+rOSQtQnZRcu1EumZl/S0yR9DFVMoRcDAObemGYRHxlm
Pr+iJZQkAVsmYtO3ndLb7/EHgH2WxSJvrviaaidvBuqWpkNlMLZ/WRuIkCxmGdfpqt7A3x6uEKqS
1gxcn/8VCxHk24+YPfx63yp5f/EjvGhcS6m786Virenj/l+YoZWoihqZNL77fa1Jr0Rap4KvRbIm
Hx5iMnZ/c97E4n6CFRQJhOijglz6bkPOEM8VXV7p+duAuKRhw026Hm19TygIbHnj7kL7AFvT1j0a
+0t9vCWn0TRVIQbTEtfnEVIi33KTDKcp2mcfggjqoKgw6sKFRS5FGY2GIP6i/alBfV8j3F16SsWI
gC+tYcb0Ie2B00KqPrgwL3jGUk7A6AtUeHRdgRfIsyPXJR2MrxK4KXXbmrvmhgqQvbaOAhO1F1a1
uHknlmYnrm5kvbNGLEEHMq6yFVJ91oXTtlTSYqyGfhwfB3VvfRa+vJhWAvzW3BAfwPV8e0QLVX1H
9czpHE7cj5/mJYtL3+rU4mz/vAYWl8LDon8tb5tfyTF1vDVYFRsqECf4qWx/TOBr5jvPn4OlLi8r
BZP4Z4xInlc84I6EgaurJ2AiFEu33Qo9kFX9hnjUFn5r+ZYddrorCG4uPEYWb4hTw7NY4vZ1UGUN
hoMf1k/la+Me5RXaJdssXo0H7RBe2GBl+mTzSx8kiKIqmiSTls/cJgpa1JCjBrdx1JV1Xa2fqsOw
2vyCP2KtrXunt62bdPfhPT/0q/i1c57d9bV/la6UO+vp+dKvmYyd+zGzJ1IciJDLTbsuuS285dF1
VUYXFrwEvbN0mspTJYAn67wi2Yit59ZlRUpxDG4Uu9yb+2j1qnxA3LSOtxfcaHF3J1ympCqK9lf5
0zXKqNNaFpS8gPXZWmthzUzsXt2AjtuFF0pSS9kzS/vH2uxbQg8AYeuAtRrB1+GHcdXa7QEu8dhm
0uiu3oqvv6sLlYHFAHdqc/bJVCXw62qyKT12K3iyPn8JQD22vC0ufLjFq+nU0hQAT3JB1AHbrCqx
ZN4nO9+B5Xg1rKTbj1uZOvG6XcubfnsTOWhKOC8XPuMUZf7yy5ONnd28hjb0o9hjujv0m6fxKtj6
L8Wbbot2saMge+Ge//+46D/f8a8Y0NZF72GuWOf78UqwkyPKfXDdX9PH3KWhc355S+VdiwQOqBKw
QJ389/vO+pkwULjCHsHmAzEcJ1p/QQdC3IFNayWs25W3StfN7pl3lHN/6fW0VBlEjH0qLZN6SLAi
fTdvdGbZ1yMhiIYorRLzPr2DHi8h1Go3qh29Q2/Rb93b5GlH++DCrblwZiZRdAV0LNNl5l9jNlUK
8b+n5zUc2znM/T9RvLNR0lobRXoFy/3Bhe9BDpllLlVbjdsVkH/IaQOmZbmDaIqf/xR/ZyX8GoDc
sCJNv2WeTiNq4Pal0dYrq7j3240JXyavc6t+oHre9rnda5cqbn93yL5bnMUMI4kCbVQbpuP1q3Ic
GP1/Rl1BlvcQ3pTGxvMcH0qN86tc6ApNRg36cbQzgFPMHM6tESwBf4+cl2CucyiDQW9dCVqy7V3I
AWN5A3PHxugezRqZkkLexs2w90pg0maODA5S7IrJ+BcikEYDt+ZHnP5IwZuIMFEYon8UAxgDZLhY
UUa9EISmk/c9EPDDAU0yz2RYJPKzaAeRKVW8kR+uCOMDFGeQiz4DPeZwTnxLMJyW+oW9WngQfDc5
C3sqfJOGJmJSgqDS6q9FgBYSw4J0HYR4bbh3BdpSvFFE8zlJfkb50/lvtXA6v9ufxT6zRBZQrrGf
aU7Wv/npewTFrY4II6lWVzhKiVBeiG4AagcT4dMWIsk4/lVWG/xICS5Nni5cON9/zyw4Dl1Cf0Hm
9zTNs9FdSxbMkm+uuG38O2a542jXAT2/sAd/X+Pfbc4iVB76DBh10zdQHrzmGvFKIB/aSpvUuJWd
1Tm9dZQm7VPUc4ZLEepPp3/udLpEawHKAf4Y0+10cvGVZqkO0DrhdJlx21vK2s3on5nPhmB8oiPq
BN0n0qw7Gc4SeIQ3CVXYSXDK86OND19ukParMhCvBHgN+xQZMSPfmBNCa0Q3ppavYQNemdDVFWHw
kOsy3NJIsjbKj64rtsmI6EWcjvu4jXeBYT3k2vjLaJ6A+yCnmu/E+DaDWXMoCkaFPoborQKancfJ
WhPibZhG+8K1VgP1/DQtH3UBtl03tSO5XstQkcf+VSJG27ZJYamv6UQb6GMjqeqDgG2N+EcGoUrd
yXzUtPPp0pMRJiA66kF5cZHgAPYPab9+1XYFWq/NJkOcwak8ME8eNPVJoh3EJN7GsMmI/AhfuVFD
OMD8r6HpN37yDv7gWYdSuPEeNKVDzHCkN23YRfkW1LLdUraQw3w94RJEtNKShzhXDzX1IYr4u57A
0jb5W638KIb4Sh9RyVN1JE1M28zqg276mygvV/DKv8VGjI6KdB2bNLyM/LmGYtHWU/SFvOGhsFAz
LF67sITAT3YGylCK0t73tBT7InaUxljJbmbn6e+w1B6kwEQJIa12eg7VqGG0SBqF9TFNrFUP73jr
lbYqFzDfZoiCsqVeeB1JtT0a3hOs64/nz8R0L/zllFSYSW4tJlT/hK0Tp1Tq1g+HAXZ4DTFcoUWy
jPno8yYWjzrD3aJCwBU1aqffHT/OQpFZ5ZDbsB5Wo9EDrIItv5wKSskI+dJwG0OaWdfKWoZW5rzx
v2s6dCtJ/yRm6E0KIfMjnwaN7ivTofPig6tIR1WQnShQL4SWxW0k/yIXoYolznuTKbX1HCIdIouG
cuInIlcXDPzJVP/6UOCr+X8Drkf47vsmDqTrCLol9SricndaJ67I6sINRwHKeIfsAGffipvxYOzP
76C8dFnSE/iP5SmqnriImnVCrMVYDm4Mp3aAMt5qTrzvn8wnaavs2qv+QTimvw9IxF41G8vRHGsL
rc8K5dTXS4WEP4WW+TZME0KqpFu8r8TZzZ3UcVzEIT8G8KRdO8Gv6oYp+Mev/qq2b8Srei28M/5i
/wic1Pa3FBUu+NPFHzC7x025TNERxKGy360THdS1dZvddB/VMxrnjzCClrb3qL5BImmXH8bqxl8r
9r84sqdbMLvJlUEuklHnF4RAHVE+BXx8ydmmRZzb5dnlDK9eZpQ+u+w+I3t6Aynah1Lb8IJe+xup
tH8MNjIje/GS2emXnzM7O6z+KNSGPHmae/xQbEptn6g022/h7Rca3A68YwAt7Z8X3Hs6OGeM/ole
J+5tVQBwzGk7xe0bvKW/qS7v4nJn7r8A7G5Be8IpPHxJ9+ELVF63wyX7ytLLHXV3zaAYR9o0zxVk
PRUMy2PR3SGz/Q28Ws4HXSJA7Idsi4QGzcvNJ50mW3tQ7WcIcG3P+UJp+1qhi159Zuvz+7H8Df75
OVOkO9mOsDBbvzKmgDn8HgH4hOq6tO4a+VcseZeSlqWoSa9OBBgDOYI1v3wQ8SvQKsNWRUZoJ5h0
WHC08l/8HaSC7wOCqUh3ixfO8J/a0N+f/B+7szUKQ2kiMYndF3UN1V4AudiWApndXhk3wXXAoU6O
KsVJa2V9HJra/tHtnqtd+Atd9E3x+UOl57MFa3jhhbh46JjogevItCak3fedzyBIQ5aPXwXLpxfu
c8jyrB+xVFw6ZeTFSy7/j6X5hG4eSpXSmOA2jV48qMlD62cbqBP/D2nntRs7sm3ZLyLAoOdrJtNK
Snn7QshsMeh90Hx9D1aj+6h0hC3c7rfCBkqRdBHLzDXHFoF1IIlpGAIFnOeAopmOde489JiplSgg
cZ9c6Qa2qaLYopS89tLkYOQOxuhVu3M7cRjFHw7CQALEM4fo1dcAuoeJf/AnF0V3jymCvIyJults
PcGFbvO83Jj9NQayVzV2qHMJqadgvjohiAT9kQNzrJo26JX9zuDTxgc+EKVYgscX+VRcG+Zz21in
aH7NDXGlY5yBmQXmg7j5gZw8S630MjfqD2gQxK3cVttec4TCAbzrpuZaLz778eSWzbFvQf92oxPM
tK7LuviDKv66B+UauyH09QHAZY0/axOSnmlGf9ER6DIAew2OqD30IiTIw6hsjgn8qoMe3yi7eW4q
3Dn1GlEkudM9GA12aeJnB/1D7AxPdqM2leBHG2jofbn1rH4dYUO+yrCrXKtO0EUUz5ohNnFovBcY
NNZ9fKVLkB3OQKxJdG61zd4aJhqABBvxkBwsq3+RtQV47tlxwDp0mTo2sU+OAzkzhfi9SvvnSEEP
nynwta33qScGfsCuCX8CaZ/A3rtB1upWzXbGFYo3dW+6724iAmhxGHXexEmoAsPHDN/p7yXIulZ/
8tv6YJVdUMFB06wPHXKB06avXhOfuW6z6az5GDXl/L+9omNjK1oD34Npr5K7ccQ6WqlguVIdmC5T
H4P7ADhnXdbyA1zlLv0HM5XeW+g3cG7lO83488WHRF7WAVorsaA1cFXVLDJpDGvN+Vll5XnWLHNb
kMNCfFBx4mZALonPDeszNyYJsCA8q9F5u9bToL9N7rwfRH2XE4u3uQhm9d7iL8/Qv1rr1lNdaUHY
vWmaCZ9t2i5+56KtzxrAO0HIH5PJBeYHgZKv4FeQRhavIX6Gcw9sLPa2Iuwvy65oV4WwdwbK/X3W
4dMBnwzQYpRsfWWsa9dYq7w0ljxlBPuYga/AlLuJF/SP2g3MmIFQCrCYrOP4RvNCCCMpDb3YXeey
DOr8SvrQV2WDGaNxBEN7bfaLSWR07eB326MYmS1Et/V763Wg3FKy+87MqH7V0D7S+o+FlMEYkn0W
3cCdWsucfiS4R8silNXRpXG95jqegakvYG0fEG6emCt9NC7DaBpWTHGtZx3MhZsHs/vkWd22Rgyt
1f0TQIQzF9tQjdGLNh9hxmgMRliLw/hjw03JtM8Cxy7EEWu/8VZq8ZMUCqtX/UqL67VidDSr5FHX
5dpDN6b73t6wy1MyMxfTLxhADOPxLxVueo0LMpxsB8Sgjv+6LzdFYtwmgCOrenHN/NO2Lk4HoBKH
4j4B/EptaTWG6dk4vXRDdtBkdNZTKmSo8dNsqssxDA9RCQu59t7svGZSWVzU8azDDSrWk47pd14c
9WzatczWdH6PH6Zcc1nbGNfrjVZ2zJo03udg3BpoCIt0HWPrbGMKG9p4FIfxUc7OszGKS5XAQXNO
aiw3tdfGmCB5+MuO94ZmBm79pBc94y/Tne3JHr0JoLBwOM2D99Fkf9KQYvIknj18lkP4eh7/ZgGs
gS+7d60eTx0uUz1OzIg5zpsRdeeeDZZYzAEexDBVJxgCfEaGRJXnxdGjNSjoK+PlrHs31CmOlkzf
GTd5SupbBl5XNSSxJuU5J+SkFgmwC6glzO6xHHxJRfko5vy6rspnUc4BhtJY7faw4oybjCmmNjUO
bfdip8MJDsiuH10mLik2jY249yP15pfWW13Ce03mi7pxHNRb+gMb8W6xia318WxgsdQGw1ylz75w
L21fO6VSP5vKRfTghxdpz4dpxNPGb6MMAbkTcYrojEEj8aYTf5W4Djsnqu6xxe3eLz6YFKTdoBPU
CmMVCRtTdB12mnQfTVtd5R1++SAUs/5TZd5eSO9ehmhnKnAvIgJL1N5qCRpGJhISTH8bb8SiEmyE
Vu5DXrosza5GdE6NOstBphQAGTFO1A85c2CtNa070exDTC5VhDnejGB+gDydp92w7rtXreQpjeOK
RtSVMv6Mhf2eUJNxwl3b+2dzngcedFYU4leu8WHwXVIaUYAJyQRdTIDd8TJt66Ns3hzfftXyx9HT
X0bt08YvFGtcY12gJqSBsOLz2ndVfKrt/lApuSoxBQda3VCckTzhFKZO7ik8cQAheuVVZ37kBqgL
QUCWviTFfK6bCaaLRbVTJgbUcQwQVT7JZpnR0teNpgKuiDcS9/ZRSzdmWdwMZcUOnh61VkNJ7jxH
w13tMagv7hp+0MxR5aSdvcLbm2OPTsVoBb7hnI/1p1FF1KEeDX849Ettyzf3BWeCwfxeEJXl1Wgt
wxlxtZuaO/xvdw1UrQje8CqCCjbMEEASwGhdtBnT8VRH80dYd1uthggbItobh0cVYqiNKZRI06Oo
eUS6xFAG6qVx1KqXaKnH1Yt5ub6as/ZSL5ztAvyYpXsRNvSwe32bsnX5OKqvR+Mh1j5j27pymBKp
RH1tTzej/kfgky7NdwrgFojWBC9yrQqoiUWrKCvOMi7H0qaPzIs3GVb/TEbSSCEZcdoL3TfWLsWF
usaKNzP8XTm+ZHyGRA2bwmkCUwNJXOgVmCeAWByjYVPv6LaTQXHa9uBgbKruBpQx7wEnvi3fcdBF
N5N/I73L1G3QplWbpFKnvIvPoonoRn3MkHv7uHhpQ7i/Vu685m126bIlkBPE/oM32lew14EwNDsP
M9xkTndTxPw7Z8/CpkSUBcsKvpyGi4ibOyc0WfupkMcmhYlitG/h4O6UPaxUNeMxj6LbzS1E5NBS
SqgGMz5nMNugcq4kOIFsKAPh1XemZp5b3m1sDfxPQ9+sZhUDLOhfLHYdzzKeSsdY9zigUnAE4JXo
jC42vmKb9q8WBFqHN8aY3toIbvqKb95VmGjHHE2M7hAAGZ9mjTy/Vo+lnNtVBbbbMZrrNod8Wtz7
LnUWYz6NHejB2r2hwbOiELAZhtvc57lndnXOtOed1wIummmCDPgNAo6U8HWZ+6ABA45tAmaUqVXi
ONtkiZIMGHfjXciXg/01eZDqVjYf6AwpNDE/jGHZZKpLx+idbWVgiWJGF4Zb76SJsXJbPStDw4fZ
PRDiwUBQW5cvzKhTAB7jABd7vPSTaZcX8Q18hl0VFn/mZYYSEVdbdNtZZsfZxaKe0Noz5VlZgJCo
88AdM283w6bB7nQ9SRdYGopQq71q9fo8bIydH8GXSEM8RUyQMXkz70twE2vDTM/nfAhXzPTezg4n
f9PKYGTMtoeoMSTFJoRk0s73YccXHZJWaKfGvPQ0puKyZBf53TauqgBWw3kT+SdpdLd1BbtMIn7N
xLhVhEGDnz76MFTszCgCUbY5cAK8sp3GxLmbQ8H3ttnkXQ3OkzDjmZ3HvfCT/JS7U7bWJjyIvGGb
j2Bhs2xbmc4q43oxO1yJVBBOqSBM2H7zqrsE8o5Uo0dM6Ew3M99WmLwYoGuzEpsVCb7byTadMZ2h
PQTWYHHHUQaMCj6Ndq5yMNCWdt75DpO8AJYMZB/oBZfdZicghEeOc0wbqKNe9NLytwffgcwVXrp+
dpF4ycPg3tVlclGm2ge2u7iBIy7G2WNgo+/G/gzHj0A0lx0QQmlMt5TUNxKmFxY6EVX7wiJcioHH
aFdabwfjDHmdZJAhrE89HlzQUPk+1md4G8TTjnZYqqO+fGAseieKCUhHARYhBHjEZqfkXWEZq0Hr
jxUKS/7wMr4y8zEUpXs25GrtNsZ5QdIzpOm9XtE3i/yranBf3QU8ngHL0AlMCwKIbFFlGonYxbN3
vfSeZj9fecBq0D0jxsmOhTGvKRSEG8JQwFfOsxXiOoeRC/3HPRS5U64eXFWf53HxDER8neOSCLXs
0PLGdbR70xpg1BIHm67/qi1tx5K2uyghCfRJucZ1QARlO591ElZiEsMm6DZTPgdz3J9rHIZ9bZB4
NLem5712XnFFFBwo1WJVml2GxME5iChwfTBA43ZnqXsyMUYasH8vS/+CEUWwltnaoafjwD+7E4wn
KrjEVgKdy1DnCkJJh41dKKadbce87s7gvstZrOOYoE9CgnUxvQ8TbScSyIlukx+MQTsmKVwEl8hb
toLd3oAYWiXQU8Pej5gjn+hW8ZrslTPLQ5/DjBEuMc9QlG9Q3T7GkWoFazjNfNa0obORznA/2bkV
GHx5tcq3ObV41N9Pka4CBljZ9JWxTet8P4aAiOjFwBKz7dXcxkHTl+Z+0qJTP8nbpHbIG+30SMI/
8XDTHnz8A8qktYvAmLbtRiTxdnR4yMrodg3M1qoRC08wR59bnVLb8ddudQOsbI/NICeHR76bXEYm
kdw4TPRIExL9cWLGYtoPtnGJ0c26adnQnW7XjhBQYvZIQEV1la1NpreVDqYQPlATaYy0CJq5lClL
Y8UdfxVMo6c63MJZ4RXnDdepbZ93uKgn3nCKm34pSdzEM9SsWAZ2GAU1cULKIaS7PEIwRm3NcKub
Y7hv7tva34Rt/JR5p6xBa8V2FGWlvh7mPxmQUUjK+9oZz2oAf3iD6WtiXrqbmXnORNuV6LlW+lwH
HYiCWdBHax2faUP4hbvQmQJpzDsrr84bMF52rQeeDTutggdZQFoGS0DyPAYFCVqu3K0zxVtJajTq
+saFTdfqS71STT3mx/URyiYPvtuaC92qIePtGA3Fv/iSEatDYuvnWQ9LRs/XfB6Br2c3vmiPUjMO
ld8eu7Y9QUHeQx05T9P00Jj9IQfNUgJFsrJ8b2vPsk8/c6Z4FpyTRxyoGc/hSHFAMMLtJ8ewEO3K
SGd2GhTapE28qnG07doGineys5bZ/sHh3mrQUqXygQ3blBGsF9V4lzkhj4iXbrl2IScmFcf+ZoxA
HgmxaxfaNdvinFz0XnYON4VD052uO1hqEISrR9n5hyq8rmxmjtgj3XI7cMxl5kuWF9N2rO9lQw9S
3He2CbZMcSwoSW7nCmgi2VXOnUrKD6dUb26c3QkjOkiL6GuIin0/O1DRi2vlW68RBZuAxwlli9Cf
kCgmMU0QEyR9TdbBdIRfRvtqnLWgGRL0OBFJSDHb75L43ae+WfTZQzIXx4awTBblh22pbTjRni7s
+c4B7bdqdG2DJw7/AZDOqqKb0n4N3Xw/aCa4D3y7JvbRnkyiT6w73y1PUzW9Gnq5awe5d+Aco9fB
LrQ9tn61iuMXjf0Bn0bEFo+Jm6Mnq4AzvjT1iyb757x48v18EzePsfYeaeHFZIJ+jJN9RPSFnpeS
gLmJW+e29bRbSDmrtrO2TTNdVMOrlPoGI/pNUbUbZyExDNAB/ZtxNALlgqLHVaHSYNGYOXeMWJmW
7HKL52zVc/OE8ZSH+cmPx1XhpKssDjd69zl2TFAQLfYcYi0VL2Mi3mufHUKcErpYaXob5i5WGqU0
6ah924l1hp/bPFBFEzqIFqbNBAynvMMdquG7cc6imWo2FV8/zU5ydCdI7UTR2WsxtXuTWqWDcqaI
kL351T4cq5dQGTtH3rqSB+cx05gDD3vuXGbAObfqut2l/JA+qi8pkK2Exq9BkrhSaLz8eTjHdmKb
YwpjEHOkurVtvbvE1O6cSEP50XE4l1DVqZi65UXmWde+Hwdl36+1EDAY5RFDihtDpZeaPGcU8GzG
qKJczJGmBBw4/fXUmoM+ti6UaWz9vD91Lhy5bOOb4KyWGHxf1eFLW5fn0FB2hqetwWQsv9qHey53
uTdvtRBfzh79wJhEV9OYIcUFQN7wD5x5UCsHgLIVsX3uQ+vrNrM5X3puddUDHOFL2pped9dRbNXA
j3lT9FBxtAlbbsaYuyemS8xHrqC8c9ACUe+nM9OFZKxDtXV7ZoZy0HDypihFiNll8TLHt70PHjNU
NPPFBD8pg8zjJ/h7JWAp3ar7o4GUbEPvWQ8F8+VAVtwYzqI0Nj3TtKCQvFcrBhbNcQAOeW3ihxIp
KLGqC198hqemurgk7drKSu1cLYfYNrkrAQ107Zvw88JkSxi+WZiNRjOdhK2Yc8BZT4d9Zjv65az1
2H+EQ+BI7MvbLqPkhfOjrWvJeqxgCTrQNd1YA9ii5nU/aC8jm3tnVrctVHAL3GNLbjTb1mdZeOss
B60EqC/5E3bYuOAwYmeUXciAKfkwxLiKqQFbdXlds1FY7FBhLHfYYJ03RnMqkuE8xM91SuurSbM3
tbTRUCEVMefbyrU/e1GsZdLDtiXt4xsAMNzIYwqvGlDPW5rUwajjUGB2cGR9EHevlT4TzNrbeLIe
dFmxZajN2JXPC0vHq9sLd0KGPk9nRkc2UILJU428Sqwi2dom74g5jLsubO90nxqN1eBty2Nfcpx9
m2Zbtr1zLR9OU6ceLLuA0GdTURhX0s7J+lJ767ZlAprQuHZH7cKo9T9l7wSVLQ8zgOKe7EnKmAM3
vXLC4pHa5/uEifwo+cy9elU7xXtExKFN2Ohk7qaVVbKyzfZ6SPtz5tpA78UbgpYLBUMbo6EjEDpe
ksk46aCQlSr2QI/cTN47KeVSLykJMOrsVWodBfkZ4YnLTiej+aSoBKep8xYDteTISj8w7VnPJkzp
LAt3hhD+Fltkvv4RzpYiQhyB+NVpvcm1Ak77cI7NwLlZ+TjrVOtmIkfrxo0FlkxLyUcYBluaXdFz
xYs1EWBPtXc7d5/zIIKi0UG1+TeDOVxrygpmMuVIjTsCj73U8c/XrXLt9PW5AgxHFFbivqeALxXJ
uErmngdUvMuwOGsMdx/lxLCzCQY02ofwtNq4X4MAPGjdK0Xoy8QnT9DeO1hEdLo31AZvJk3e6xA4
V3F7nxOd7cxe4jeNtKUTD3/vPf7Wl/qmcUgKsGGtufR/tfh8ZudiYOhda+SN6MJfRCk/tDkZkaPp
alPHFtZ3k/sR1HEvZkxSfOp41IYqZCFeGSThYwoR9e+X9YMQeHG79HkHyB0Wgci/O3uSOqhmRoy/
aVQgwXCpiLaWH1jxOh3uOMtX5AqRN61oq+B79fTL6j9JYNC1mUjlF/yC/00voOra01KDAKawNhC+
p2JBTqXsl4EPxCi50KKj11I4XHnc+FdAYvX89stPMH9sOP7nJ3zTEzhR6wiFIeaSHm0ypAQ+rEeo
Pyy/M80D6YxHUkzbIC9Os3fS5+DvP+CHp81Ev73MBfO88aj+9wMo7byXapZ0E1UBqXUzz5D6PILD
ar3EH39f7Mf7/WWx5S3/2kFXuV7KicVU7l5YzbhqVBRYY3X992V+fKuW0RaDES+HS/v+XEuaWVWL
myqorN3oXrvy0R7fgfTizzVYQZOcedamNy8b+5cL/Kcv/61/jgCJVXVmywysRP59hWGqIz1pSI3F
8A54vHbP2z6Eu828f0U6oK+meFfLG2ZACK66Df7q279f+w8bBYNfgGqEgw2u+Efs+uUWM+Jt5tXM
D2hd6Not8mJvoFBgRuUuHH+zvGBm7L9f338t960zj6epDpyPfvlQZFft6B4bBMw6aWg3OZd+a5xX
+ptmkRVkUMvtYIDirnpYEk4cWNQQNfWpkaxFTbhvKz+olh41kUMz+DeNkwd2M2w8hHBGisVEbZ1P
5ksD+GeIITG3oEAhteKSlh/6KAx63VuHUM8aK7zQjAccP/44+H/qzWzt2ALWdk9Jy58lfVVMSkMR
XRr+czi7O8p3gQ0NOCJ4GetoreqYY9DwHiIq5KuMJzWa8rIv620nKJqm0GVVQQs771OXM7Baj/m4
/kf2RMsyMZ8nrI01aLBl+xQV8y4kdE+99MXqs4+CncyXAxFzRBln3JhusqkqQG5aeMgtSL/wWMfl
MCFhpf7cK31XztM2Jjl243RVhelV0znbKB7OCpDIvVZcTdU/pmuoMq/VoNvg6NKt3/lUhyiiGaYG
9VqF67ZK7+eKbrUCFG6BA3eMzVDd1aLssZfLOWTZYYxerpSg8WMa9qqcTWaUeIMbfzP2JCJd98EM
+WrMGg1DTDkdW/kq0kyjHzI922Sw8XBfIqT3Gfe1E+c1sd/mSXuNFBlfm01AB9OXqXkpu3jTW/7t
2BZ3FMFvRwOvqvEmVf6jKuxTaMnLUOpv+WDQ/9Wzx9a2GVd/E5PY2oJhgcLjCDYvMJugeeJIeu4G
fY8s6DONkCnWbwZGcKfxJS/pSMU2oXnpbiodxCJRkZ03t2nPGTO6HpT5nM8C3ZY2gsDJd3lvb8oi
3Q1GtC3yzxmiY9Y88IldUVA9aI70VjFpzoAgMzUzZPnFQ81Ms4yYRMzE0R7EKsvlozs91ao56c1N
63gfInGgaVqnvneQ/SHmjxCTUE5HJBZrXaBRFSySZB2J4t6mK9lU3garqbV0iW09kCgLu7sJAZ3c
NhHzh1UMMnhYyH8mIELjbKzBldvuWu/LW2xpTtRdcgHN2CzPhOsudGMMTHFgcIYNNmFExdRThlQP
UuL7OknOQ6V9OskMPDp6aIZuJ23tMS7DbYXigIpguhngxwZjJT/ikoM4x9swQTscm8PWoycc1lQJ
Sghj61BN76rI7gck8yVlW10ll2n6vtBTvKX/SK0s4XBrcxDPuk9BOS5fbe+eN5zysLixC49mun9W
RSndomG1CBpGzLt1ipeSwpWJQWM+q7XI9TNTJCT306Xdjmu6z1WgrHtfPM4eveBiM07zWpOvEAFv
pP+ET8++dMyt6j6N2Fr3BR/2UL/S6lyHLedq0iPMMValQtThF+rZH/utSsrHNH7oxV2PrjyuuqNh
n4peu0kHsZ3a8S2Jio1tZbehl0HTOgNSu9fKCyuqN1FDZwf7Ij15ChPKoXrje2tl5Gsn/9RC+2gl
gBj0JKjKgiYZzTqzCnSz3eaojJ2q2NUlnTR695qctkkUrhUbWA5vlwP8tq2Mg/CmmwZQthf1W1pU
Ou+9lejXSeY/WwM1/YgJoFWiGRnVNWPX2i4mry+95hAnm9sWJWyqHiMJWoOPLa2CNiYD8xH/InLq
sdtaAMv8Qle0W6z/tNo/dvZw5avqYuynda7f6hWFb7/1Eb+PG50UpPXnkxYjRRQ1+FaqDykfX/5G
2WrTJcMq1h7D1An4hj4KEb3Wwjt0XXzT9O+W9O+LdNxk+rCq0s8MAIJLQ6iFW1/q061RgMEVKISI
dmG7rMIJTUmuAQ3XAhNnUEmBAAeQbVy/ieXDBpd+EnV9cEX/IHpS3DoXNySaqHsy9PKCO7Wt86w/
CwVuZkOiPutEnbD6b9d1Vu5r3DUV5FyaDPVx6A0Pf/r2rfPKdUtP1s6a90yYNEWqY9zkf5xGPrZc
bJ65gdd6F16X4c/KZUp5FtnDLiaBKJ+o3qVP3VDPlBCWcmzkXyONWA9M8LN7YpTZ70QWbfVu2Gck
0x21G6eC3FypuxjgezOeckrOeGehVPHVwQQv4M4ZtHUZkfLf+pwHtiawy6g3IZWArPYvMjFt/UGn
ZWBcTPikpSBWDfvdyK1b8uRj4lI/nfKzeA6vS+tdS6KgzMQH2OEbzy62aIpPWawe5VjeGXzXMhLH
ktoWzY2ncNDutWg6Jt2I2Z+5KzzETB43vtEzeje+Om/j+Vn42tbxafqGeLVqDV1aJ/I3yhTjXq/S
Q2wZZ4V2SOlddntsLY9DxQFqDTe6H8tVa1UPnQlqyoPOHI83UuIbLOgxQINJ0vzKcm8nv5Fgoh9D
l7FEzfslcvpBcknKQw6CGTOR2z/+gl8ip3qwKW9mZIgGBa0psraGUf0iGP8h/v3XEt+iQ9/z6Rkn
LBHGw1Z6FLsKul+/TVj/tsq3lCJqhDaQJ2MpAjO6C+0N8Z9I2/+x/wWZG96diFMxxnHtb5kbFa/J
zCcc+0zUZol9KBExhqlajUiM/h7S/pCi/GulJQb98mAo6MWO0lhJG8FVqWvXQq2luu6U4zfJmf6b
edFPA2H/WnDJ2b4umLW5lY+oOuceALXuIe+YNjZiZ7ONzpX1rii5Ms9JMaVA5k6wqCrKh0XdMvPs
Abiqxo/KExcxfhL81F88834K8B0ScxxacYvw/W9PV/gTdS6Tp+sw3pDXOEVJ9v23aHz4+13/6XNw
mFllLMtGg/zPWOmXmwB9LXK8nnXA4pw1mCzHU33z9yV+fFEFM/lcDiOH35eomCACX9DzOYT1rqK7
jBZsM4nX/5dVbIs0FxscZo7//TTp0pS6E7HKbDPV6kZMWmlh+5zmv/nZ/nw5/1loeXJf7hiDam7b
j11LjPfs959xu+9/eyg/fgrM9f+fa/m2gRCUJ0U+sITv3nsp8w36TtSnMjxjF/7/u2vfXrPJTIyQ
mUwSWY9AzUXm+KjJ97+vsSSH35Nl+8vVfEseK8ceY8NYbthc7PHko5tHk5YoSzne4lS96vPLBhnX
31f98TF92biWF//LY7JmW4bxwh8GLoi8rN3Y6W39q138cn/+69oc03ZxbYa25H57UmLyaiXsRRmu
t6h70nXitIfGLnZoUPZF1QRtq97+fmHC/GFgwqWS9X8X/fbQBt3rROsSDdjK2upo0LhWPJ6mF6O8
H6p3ZDic6tFFnKJCZUbQQq0q4hyNes1I4YCAvNhbHBZRbKxNS11HkoPbGo6iF+el/5DT6O68/NA2
jBDR4BdutI/NFk96Z+clKarRGa8pM6iLaOv26bEL60vcllEJaIdiSDaeoPzimeVFbNUvo0DDWnf4
QqF9XcWyOIlwojv2pMXGre8z0EnVt6qKy5qOZdLP+1ZYLzaJba7MSzn9sTPtWhIl0tbGHdc6zAbn
wEDCjoL4ECMq10L0PFLRKJGUJKDAI4XWr0RDAGvrtxi5oYNaaRWCuKQ6DC2mSpB/yqRW28odP1gF
JnW0r42P2hJogMYzh+50KT9F3+BV6sdHu/KC0FUoLHrq7Wm4HYd8kzDk6GXzde8aZ4Y1PvImE9nf
lSH95daPLlNtuvG0PzKyD5Ux3KvaQ5uC/8g8kBKZATp3MG0hoyXIh/1X1TAknhPnTzjFdciohkCX
zV0WtvtI4BbTjhuFAptqD+29wPJR9cwo+9Pwf85W4bBn5hySB9p255+C25dvphS5EtLkS12kYSK7
wCK4rLZD9jpFFC3rlZvt//4u/3T6UILmZFgKaXh6/fsjbSLRtRptRIYt6Bc02XPoi9+qhD+dpF/X
+Pa1FAOz+WYCokhSlnExkqRzOSCDA4iBhG6rIkoiYqPFj355gwSeWYdZPrgI0BHz/f1qf9zWv1zt
t41wTJJKb2yuVhjILayzlLrQqOEz/CCS3zaJJS77r43pP2vZyx7y5VFShjc1p6e8T3fRD1+M9kZi
RdFtGMOnRrlpkD551mXTPf9/XeL3cHGqbIGKiWW1KD1LiNtAENOcPlrufej+spb47RqNf1+j3mng
tJbFIsNb1WRK0mfo4ZoIQ6htSyCn4WYwLz3H+Jeo6cfD5cvd/RY6+rVBgC9YmQTV7ZxD4W1iO/7l
4/hxEVhHto55k21+LzLXadrOSKPa9UQjPwWSUXfmmfsrccf6oTfhcrY7BlwywGTOt4uxEmGqvCZd
sZDNdDofSdEHgBIv6iK7i+mHlZM+I+qh2RcaN0vBLWzyrVhqQrlzO8mBXppae/jSMchz9DprU/r6
tkAHMPXxako8AuhX14oVMI+CGRznTDK5X0Ya8j+g1zVVXuX7H464r/3ivC8V2pb5Wab2Lo8xGTKy
63qYPsM+9ZHCOques+nvL+1PN5riBNEWM1u6Y3yL6IZalWG2pIRTeKqWYRTG7iVd6L+vsuwz37/I
r6t82+umyGuqhP7oOq3unflYClT2yI5KZOlmH1JZ/82z7ecF/5NCfFvQ8cYJbRkLzuY5NxL9KLmb
nrxlro5Z62+Wlz9u5Y6rQ4Ejq/a+j2eb3mR5psPZMaNQzLQyaOl2/f0O/vSc7C9LfPvew1xqbMoc
g2WfBYoAAAvQdVr8Nu/945UwkGqZy7dHz/Lf2wp1zRw9HJlENHQ3UpDp5WH0y8vwT9Lz/W2wvyzy
7VrShIq/o3O79PKq6BCEP6bO1vTP6CrfGDwntEoMOqEWartTWXxg9v33e7mcNf+9/n+O+m8XKfV4
cpKK9RuDebkrncptXNdU5egL8CaiXcck75cN7cc1v2w0y43/ciYVemfIfqioJYiHlqUZruF8sBhQ
2/YCefQ206zf7vOPD/PLmss79WVNMyzyerb4tmPP/8BEeG316SXO+ocuKp7suKL43PafkB5Xqjbu
fZNAek63uZM9FuCJ/n7Pfzz/v/yWb/uMMUY04gXX39vgHq5U2m4LY9dR8Idc+Mvz/fFb+bLWt4/f
w+IpmTRiDUkvTJpBhEbOaH/ZOH8w3CJgxFqCeV2sIbHb/PfdJX6NCmnkJFlI/5tK24bSWle0Jkos
3NVg7Ux9CuqayRM85P0QQmB9THz5okX6YRDMGiJf97D+MAwMZ7IyiCln1jpTG8vc6d9v/k83xFlc
pL1/zHL9bzc/rkZTzC0vwjKgmYSvQsmLeXD+F2lntiQ3cnTpV5HpHhrsy9gvXWQi19r3Im9gRbKI
fd/x9POBkppZKPyJkVptsjZ2kXREhIdHhPvxc76ctzL+LdNtdWplMu1tBuaYgVAoBcfmdI9FidTU
D7F4OG9maTBj6D/xaqOrMqo0mNFKrqvqARQ1ZcJw8+esjPv5xEpgCOUwtBwgKlltT+IBoApvqlku
kAmfHwxioh/NUCfKAZQzGN5/9EQWBD/wYQg5Nqvz4/nFZPC/r44mToKe5Fa51gVjAKIHkJ6dxNdW
PtXUsH+uzHVFv5KyjsMFNsOl4U0iPbjWOh8qhmfK7ZeAPH8rhoestd7PD24uuPz2PG1Kek0HkWbU
4/VCr51tWn/JtWBdou2S1O4R3reFnT9r7eTKNA76xDWGSs07kp5kqGjc0HTtdgR+qWYE1bx3Hfpg
G8+PbnZfkfGAbdwYCcuUj/YqVzDrLiLQ1HJ6jdzoRui53ndf5cpdiBOzIzuxNDmkxEKwsnZUl4OJ
49Z0gzcq+++JUn9t6CDRlH6BAkKZe8SMuZx/j2wyk6GkZbkUkEFyjXgdIcyjuu3aSRR6I4f7VHlU
yG9QDNxVjX+bh2NUrbdZ5twnSrn3ypZGsYw6cbWRANWpaXgvZfJV0/oXHp6GssEuCPW9k4OWNzKb
3r8V5Ck0gvuAXOV91vDOPb9Qs48yuidV7jYG5PDGdKUix6OXjPkrAJrT7aFf5CNMeaV6tW0CeABj
Ti9HZjq7BcNzWbFTw5OFG3Q5LGqDhtSqvSgBVnWWXRgPkkFx29sUNE4ZV4GxOW901llGUJnMwwkR
x0mEBJuvtw58dmsT6bQBDEBQvujAjYLmq2ct2JrdApAMarA4KTwIJzG/KeO+0ATiSCcMG4T9dm25
062j0C0AA2efDaaIfgTc3KOy2cetJho0p2Q0+K61IN5HynOhXbnUZUvnTc52LhD081M4H5RH+WJT
Qh31k6qN7GmD15nMoSfbgOJCaVeHoLnWg0wmDPHHhg4GZcHo3FyOl+9Rh2rU9BrX9SR8maWR5WbF
piOPF2rXHeifWrz3UZQ/P7i5uTy1M1kzn7Y2oRzTw1V2Uw+BXQnbwINIDs5ckqiQZZw3N7v5Tu1N
/BEFEi0pBuaya0OI7PxVSkTIvPZGGSwyQUWzjosCSFZrt4X2aBWJ8F9cO08+wJyc5b7YCJUw1tTE
eKDJIvuOYBEbECD7+ZGOm3l6kp/amZzkddShw8QFeu3Gsl0I6UFt5IUK3NzeNkTkTWQRQUZEuD76
SCP4mhNlYN6qsIcDgPYVR/gmKNk+IdFcL7rKvEv+Ye5X0v/EJalWQyxTsnS5bx5zeecZ+Z5MduAv
nG/j9v08c7/tTGbO6btWLz1mLk05U56T7NkrlsjgZqcOrC9vAlFWEKX4OHWqr+uF5TIWK2Y4FwOM
B+m6o0m+ppnsvCPM7rATU/JHUxa5moomaS7cjhKuGv8r+FcoA2njLOLsUBqF3XExWvC+2TmUkBhR
oBuWPvH7183QeK2H0TT9nps2p/fIy/XfDAwefItCBTpjk3NUyRmP0nljPqWzFRgpZUt7Qh/8Sw8Q
zI9owjTUhc07evQn15B+m5ycoNJAaTW0qCt1EJFIJB5NGvgKPTv0LVxICeCpngZkReuWuMxn51Me
gazmyN+sT7ZamQwoywaM1QKdU5Dnq4yLNFsY3QzvNky9v60Yk9hkDk0A5HEcXqDeRxW9sHKypxeB
/LS3KwzhssvK666L3nI4FaQ+f4vpihSpvZLUvvFTbV1xDvlUBUqoPEUtQ0WX3unzq74wE8Zk5+RN
13qGyDdmWbFiolep9t0oxd15K7NnLmcBABgL2ktdn5xLppG3VEfHx4IoHqw6AIa6b4uvJaeGFB64
3K9aJNiW2gDmwsKp1cky57UMa0DLzUKXkj0UBusmpd1F9CA+d267YunhtWBuut60v4eKpzHIwn9C
g6eHzwFkdmwd1EWi83FZpjsHCVgQ4fyjfyLf9g3JHTLUl9ZDdqVoQI6vO0hdo+4omesSfg2UpAto
hcnDLCzkGN7OGR5PlZNTwyxr4MsD0ZzirNg+5f2OBnAwjqTOt557RQN34T1VORm3l/OW5+Lu6YjH
yT8xnIPlaDIRw0755ufPVRfaUnzhofwDkbO29Pyb2xan1ib+6gWZYEg61sL6q6C8SvptW7+fH9CS
iYlzFjGN2bnKmVW7N3ly6Rs0xHkLMX22YwGWNR1RT1EZz4+Ps9aAElB+8c4Bwr6u1F6lNO3vBrrK
LoKGkF6oF0VdxChpAyvte5c27h7YrhA8nB/s7OoB+xFFOgigXJyEQiExW71TOcCyYbB7FHzFqywc
7JF0KddvdOg+ztub3Yon9iZhrezMIm3lcXLbTVXvSv87/WRCe+X+56KppPdODI375cQtvaAxamNk
JaopR3nqYSRbAZV+fjTzy3hiZbKMgqfVcugwfSPbiQpvX0+tI9TVei9CfZJAKSEq9U4doelVbkNb
cPADvuf8V8xdGE+HOjmtPRHWA7NiqH5lrAWd3j64sjUQ00G4NOAlU+PeOZnVLFX0Wh2vwmouHK3E
uiikn0KZv5hetLALlxxzEs/y3k1brWdQffRcqDcOOPH+smuePXgp235hBmfbeE6ncBLEJNgD9M5k
XPFIO9+t1OYqg8yt/07Bk6ZMd+eTuvCeHWNXhTutFzfnV3A25MDNrOimDCL1E2dyVCBKLmG+hbwt
hlux7y973Vw4I0Y/+HREnFiZxM6hSysldbEiJm+qov0sQmPpNTZ/nzixMQmegecFqdKPNoajQ9G9
Ng+FfNOASXW+e+ml1dB50i7swnmn/GP29EkME301EXOfS6NWPzfmDfT+NwW8Akng3v+pZZq+Zsw6
LTR4O/HJgS5UwNAAYekwOG9k3vF/j0b+uMWgF7TKLMGIAFGD018N5DeT+q4r3b3oUTX3fUVZCMoL
7jet+3clqJx8fMWIwYsMFixEqGMQl9QYF9xPn4QpSfTjIhydXNHBLRUAWZfElpbGMf78JDrFZejk
fYAFwTi0XPKK/sbQl9JUs95myKY4viFGT/9oxOwrjbOFwKQp3yHUIdy6JUlNZ6EWMntQnpiZzFZS
x4IMdIbZUjet+14l1zrXZdd2FoPf7LoA+lBVY5TLsSaW9I62cD/DUp0806299rrH8x69ZGCyLJnc
eaCLMQDkAvQI+Sh5wYFn011jjfPfY5icFqJYNRJMT7wbs10Uo+TQkRDKXz115RuHVH7T+o37qz9s
IfTMetyJ3cm5MbRovdYFzqBIPY044MF/JL5sn5+/xdFNArdktE6iJYzOhN6lR4yqokXN9pvaLhJb
SOyRdNQYnnxesOctj9H604lxMrxJNMeu1/vjiaHRCBd5xrsyklBD8CArP42wtxVRtLukWHD9s/4y
pjw+7jADigVP0YiAQz3SfDpQyaULLjkbZP89MExMrqEtBK55bTGwjEJjAotB66drPzcvq3QEp6q2
L4ffzs+lPPs0pHUCIBdlK6SpPg4rjUm0h2NgN6+8m2I/7AFa7OMraDtltKxXSPT6tnJI1sJVvIU+
JboyN/JSjWk+eP3+hom/5vRCSlXMN+TwqzuP+m3wUtrGxt+o634H5Yh65yKPq66Lg3af28LXCp3M
+nu26lc8WlGMWrlbcx0c0m/CVrwTLpSldPxsKwao0z8maeLqztDnoND5wADZLGEFffVFtZd/OD/A
3IrWStwimfQtOig3UFsoxiZecL3FRZp4vCb2XVOPdwmaBeG8H4xV8gAsTf3hBpvqybkPhBWcKjYA
4414D9vtkv3xdP+84/4Y/xStKZWDqVWj7yMEtzKCNT2Mz7oA455tXI9uuv3ifU1t7TG/SHYV1HNr
MHEX/e68q86fPb8/YrI7nDQX60DkI8TgeylB1mJX/bcaeq5hWAjc8nhanhvv5LajaYlVFGNoa75f
Mc/Va0qP7ur14ElrOsnWkK4ejHWyyp6CHewcx4Hc29Za6Gyajze/hzs50UVDaMLBZbgx76WS/eDX
h/MTOn9M/LYwfsHJxQStmg4GPyx0cLxKicdB/iUPlt7W89H6t5XJORvFwuA247IJoJhhS65tEXZf
GE1i+rgVb68BYDs/rl89cueWbxLTBLOrknzM1wr1Sl8r4lq9ja+UfbgLvilfwxtlE2YbqIKkhXNp
0e4kjgWqQEI+wq728AofoffiXNJwQBwVt/3KvKfv816+dmiQ/ZNBfFp77bWOesZ40RCPdJPIxwyu
3WN1YW3gubqGNG1Fsf1e25F5Q5YC8sH1kmjkkitNAlTXtakq5XyAgThEuWnrOyG5P7+qCyam76lB
MPOODjcmt7Dl4GLIwpWVL1WGFjbd9C1Vo52o1qMRc7jT43ojaUvtWQtn3VTatxMzKxoMLOhys1LF
C43WS8DuirtwB5y/S/yx7aavpzgrXAQ0sMPtth1eG2cfDzuRGnbSRbYAAdqfW51JLMkqvYK9AgeQ
ZcjO4JewOnpf/qtX6O9zeNpEp2SJUzljLJGzW8GBI9PcxZYHfvtet1aOGy6dOEuLNQkk40Moicdy
hyFD8ScrT0Wi7CGHWJVUP5P0oZekjZR/aRSwYMXQvVSeZ0tWfGvBHJIo33Tq9lLUXadtcNP76abk
zJRE81mwYGqFKXPt0LWpufAUCK9C0aKDyeYNm2OP9KCQP0QGf1vTXWYKGFj4R0LlujHiTQUT9cqE
uwoazY4STH5oxCclhmeVTigpovXec9dD+pJeBhKFIhqjizutKh+8xgD0YkKJnEOzC+VZC5GbJRXr
UMtfMq2m+lmv3KHjMk9nljgoICVfSxNdHziyPM25ShqA/gjG3QnCcxM5BweWa/pAtwJZm/PeNHdm
WJpGDzTMT4Y6RbxriROqrsgkedkjvAqBdqFazx2UsrpwHORt4ysLKz0XXE4NTiK3T7ONQy5jBIp2
F4WAAkOmXkfA/ha2ydyuPLUzuUiGfgF+cMDOUF6o5XvEehej/pztdLe5u1R+mXPfU2uTqCymZUr1
m2lUjfbWjBMXKhGLFhs4GRv55U8t2RQfgKCo3yfFOIPQV7k6ZDJX8GytKuGWplBN3yjdwiVtZnAW
AHhlVA7XNGgBPt5eFLDKiOlCLeJZ+WOedzzk6dgYEkiO2l5euAGP6z+5UXwwJn80NgRp5nU+0rmh
fEF3XwrMwnf2Cv13Wb2Ax5zx/Q+mJve+WG5dtR6lrDPyBANsd65rvIziJwnCBb330kFQ16oLk7k0
vkn4TrUQiRyLyVScg05ve0mL8leqgm67pOw6l9T+ML5xK57cOuFbVPssGMen0iCxrvRdkmysgTiW
b2vIWvVi35tb4DPIGNBXRMfkeUedOeI/2J/EdLEKQe4q2EdWkWafTVu6C5t8JphYoqXTSQ7JGODS
yQi7DnqWLCkQEwoPXpivBe26JU6fH8aSkckw1DB1snw0Mkg/XdK9hXAbNAuuODtVJwOZREXXaMNC
M/AKGYYh5aky38+PYSYaMlGWylZVZFWc5h4iMVYad/S6kbE/bRRwwY8D8MQqtb5JUG36gfrlvEVl
bnexLqqMQJ9iAOf46H0Su9gYLA3N0NWjczSvpFt1N9wU9g+TF/QrtKe7mv9qUG9ZH9xdbTffwk2M
nny5Le1qTzuZDY/sxloPR2WDsseT/+38B861LFinHzg5Iaywh8te5wONG32TPstfjDXqOxvIbjb6
QbVbu1n7h2xlPeqrB2/XriFuPv8Fc3H19AMmh4ZMPSGCQxqRcpnEYfuSBnd0mkhpsuDAc6+lk5HC
gfRxKWotF3sj07kJKev0+bG761Yy/3ev4P/5mdvi92AVvUvZgtnzw7OmOTYpFPvKj7CqofIASc+q
MzYVHFypu+Bq5z0NqeSPw5PqDKV3mXns6ytN22SjqWBXFdvafyzI00Ct/N8s3Fhetn411kzCjhTE
ncPzheNviI+yt28q5Zp26VW+iFSaiwuyrrJ/JANajik8tamAD5RSV6wFJfqGxtxzOOQRHEIvloU0
Qe4H26E1oFj/OtK3BZF0ESQ/M0kqVgIiF4F5TdqBbi6uva0IFTIcqJJ+1Kt8ZzQwQgvtVoQNd8Gr
50qAUDEaOvAtWmxA8n5cDjJo6KDL9FSbEIwpCHHpfnlR0ueT1K9dEr7R43GVVemaG+n+/LrMOYIu
GtZI5iLKnwDEhdKpHHlE6sQEb4641CqlrStV0m2v5d9SEewNdO9wWi3YnTshANnppg6KCpqWSagr
ayDNTiQSXc36MtVztHuS2xi6y/98eKdmJgFLRIOkbw2cYTCR/eoflGBdyfAXg0Vz7IiKp74oQzpu
neltTDa59dHTpdEVq3xcyxzONSXU2wLIcPwiWs+IKXwPIpi1ac+CqRnStuAJYBk6DQoqNXr+4PES
Xhj2XByR6Sqj1qaD2pvugVgLgsFDXIdu/MjO5CdXRpkheGto8z4/v7PLeGJoMr9N4sGS7zHYulA2
SWOuecRvayda2CBz41FEiBU02mDRjpt4SwuVs+ZpXIvqJrwefJFGaFHfZBQexDhfEumdM8bzzuJ/
IH3pzvu4gKmMnlrUwcpXZI9S/V5C1kh/joty0fm5mwtUJ3amOCItV4vOz7ETQOUryY8jH/mfszAJ
K3UG/XSPWuUaWSql6DZ5Xy2MYX6uiLYIc3NrmZ4jWuUiGJey/grRY9hrCf3n2VE1l6L6rxWe7ipC
1B+GJruKFEFGNZKhdNlLlr/20oUCwMvZ58idC7um20ocWW54Z+IbCcp+5VETDi3pK1NbGLI5Otun
TyFUq4RqlQ7ncV1P3ghhFIZiIhCsxaIZVnmM7IAU32ltf/BbWF0SP4KMbUCYAvZ4FWr8ArZuAuoR
Av0Veha3oRF/L2X1VoZisB0ZWLqBTn80ppLeWfX4ggnztmbQdtQowV6w9LXuP3syURlMHUIbP6Kg
fKWp6hK8ga2oSNoY2jZpSUGEl1oU7M0hItEVXfv9SPyueReK0N55Q/MWGd3tYLlfh/y1Sfw9ivZx
SK3IUmFyb2mibVsAZkJzYVYuJPqZ+GKW6CfIDmoekW2p7c4UPHh60KJS40OfN4+aCNM5rKilVK3V
rlylHfSJenNwrfqur+onmofQcAn3pO9TCMAeetd7QnMNxKxLDcYg+YO2WkjKVFGc16FX7wYNNrZe
+dEUnbJw4MxVhC2axmFiM1Vz7Fz5uGyyErmBl9XcC6qN31wVvF0hKLTiAOkfe+QHdSHEMeBc/y9q
DBgGyE/zkUTL78R1WyjKJNkZDwSUTioN9kZa8PpBsg0jPjhd/JRGzU0TlT/Ob/65k53IL2qMGLaj
X2W7EzfFQXUMY3aEtqEiEqATOyZ1nxFK0qza1uWl7ojZYHBicTwZTyymiZroYodF3WjtDCpIiICp
g6qvWhDenh/cuMc+7cETU5M5jVtNINOIKTcAH5FHlNSXgud4dJ0zMdnmSavSDy1gAp4h2XlwhXsv
vfbUB0O3haX81P/inL8Xa3I97vUu7WUXYy0xA7CAGL2VCZy80JeZO6TZ6NC44RmKTOrCtpg7wHWa
1RQOPEiLfiVETtbM9dI8NsEjgMgx7RZxFUPvDnLa2efXay5mchnnoilZCl14k/FFdQ7ZTM8B7ocb
J/+md3s/7NZahyoZXGbnbc0VpGnxs6BNg5YE5584Ry9LLoAIArTkoSvlh+KdRIiLBXQOhvZF6O6j
VLiL69Y2KEJAVUSodp23roY92tJ82/EjARZ7mX3q2JUnbQcLrY2YJHvgGuvz3zq3ZXTeRCOQWNIh
2f+4ZcCb02GXMy9QAaxq52eZ01CdH334gM8bmuPMoFfht6XJ5my8LugQqcXDxPAF6B9YLGdfmx49
sR7CLfGDSxYEHepLSbwokhtRReEBFSi9pIMWeaQFf5h1u5OvmSxREJcW9V2eHX1LtJeir72nbqOR
1vT8sJfmd7KJvXAAT45m1DpLJarI6QMt+TZZMcT2tIWQNBdvTyd44uJCF9cS3WFMMCrTmX6ZQ/fm
det0lLgJdzW4j34x4s5uq5NpHId/sntVKaghMWAaHTVbw5Bb6CEib5T8R4XGBVdVluZycgmvM1Me
moJtpVnDLo6HS6VG9D0PDo2VXejFN0kIbx2/uDR9/z30oquY6wQNFtD5P9TU7xUYO9iw61S0wpUE
9ssi5Z+a3rZXsgjcYWbnjnjRNOaxS92Nxt0tBFFvdSbPNdR9S7n/nkJ1sVLRpuzich+n+l1F8em8
w8xF/dNVHH9+MqOIgPVlNTqm2/WbBvRO0z4P0JqVfnibI0vDkXp33uL8tI7vfonMlj59bsSRWSCD
xsY0SzTkUZIa7j1V26b9AmRj1g4pBjriFN0ypiBMqxZphaixgxcGSLrBKbfyhpXE4Xl+QLNOaSoa
pkyi17T3U5dKNS8yDBlIb8XVNrVCu0yfRM+O4RQ/b2s2jvy2NS3seCjXe9k4eXmGBDxtAqno3iRh
urC3Z+fuxMwkTJOTo0PSxYxXvnZFS5/XA/ph4FoXwtUYjqZ3Dv3EziRI6zUSZ5GPHb80VjoFOCLH
n5uwSeCF1MC1mhT/9kZ+uX4LYbiLnPt5IwseoEyibiYXAw0dDKOTEM5uNgrKydRQMu5qQ7AwIGk2
7prj25N7BWy/48ec7Ngm0CQ5bglLTUbPdmc6Vw3SZkrdBqvBe8yL+tqoIhtt6rtw+OnD2eCBVXTI
GOctckvhsJYrEbRGoKP+HYUrncLL+dn4HFJoUhANVIJGfjRjevcpAxjb5JocVG7Uh6HSdr0vfm1H
sapQuC0b9ZIe/ofzJj/7ESbJXJgEFcVUxMlZlDtBKA0pqQVtkG8bEXrMQlsIJ6r+eVOgh2Moookt
7nVTI46lGHQIjrk1VKxU30TKV/jahhE1AC/9LsXJKFC7j7pbV+ruhR7257TbBaX8Q0PZxC1VGUlG
w1YC8Yj+L0rojbpLZOVChI7HNABNai5spWIuoRirXwl5elsbyXexJ3rF3UF1s0MqyWuT8n+gW1eV
KL0PUnOVd8rKQIk7k4qtHPfKuuI3+kgoJDVEK6L2AKULYlxVgfa4uuKB+9yV8mYonRTBSP2adMb3
poAXRfCaHVxee02q9qXxUqcqUr7KRSc6xyg0NxUwwr6J946pbEykERgqaheo51Sd9ByY5quZlDdi
bKAZ4BzawkCp+ynkdZz2wz7o5Gtfyx+ClGSgFSkPXgdutK9tzTQ3kmNd54XxKBTGS9/pV5KlHsIq
gm2HxLwU3mjGqF75M66LbRkWEt0O+mGI4B7MKumh7KIE0ARPCJ1HepkeZcGBN1V+iTXUQlNjrVgS
E9Cgud3s9DhGUKUTV6KbXbQelPNyYIc1ojOuv0nVcFsV35PSvMzoTkwjGBCqZGO2qDcUNEkO5c/e
Cn6I7o+keRjML6rkZ2sJgdrGqdZGKx2Uhl4uZDBge9wVVvAAdepOywYbUfcm+JKjl1UNY795dgF8
U7Lz1N97ffbqicONURQbpSiCvag3q1RA0jFufNaR9EDDexKB2o3b5ptGfmwdf6tEiG4U4QaJQlsK
UwQ4hAuhylekfreKl29Fw9sBhr7U4ldPiNa11L9boI6aCFrwIbiREfNOTGuXN7DUpj062dDV6eIT
yoXfLJwiycyDHg382dAOgMNLSNMG5SN0bBDAoHCs6pdsQYqCb4iFbcN2uGis6jLyvmfpAG2ud+VG
wnMfuWvflXea0u4M75ri37qov4R6cczrdFcM33JdOyZgOWOEKXVxI3mmuGIW12LfPkH5ZUceUwLI
00hQihmp3TUDedzYRH1VgUJ4Y7XNS2FwxxJzgwkyKzsShsI2YJz04ivXoS1GTxUoC9xnCb2MEZoG
k+vXFuHXLva2qVx/NWATa9LhvnS6nRcLu7AKNm4SPrbNU2lAlKVLX33H3AOg2PVVGG+KDDXQLohX
oaV/sXwRgUSwgxr8xJ17i7qIT7XcbKSdF2WbrEx2piVvHEWmIlw/F1Jx5/fK3ve52PmxatiJippf
UTwZiU73morWTbiuxUcFjlm14q1SvSs9iTLQkrAYXgOrQvQnXaN/txHScC+Y/QsdYjT66GWy1kzX
FkwHvfBMuAEvBzuksoYVZichWEq2aZNE5otRmHaUojk47CpVWQt5uw7Kr4Gh3pXClz7VrtUo+Cmg
m5nXT7kaX+RRNSDD+NYIyGKp/U/dB3wemvJaFoKLGFZNLXVsg7N9m7eIetTvrhOtNDW5kpkmTU+P
inhXpQBxXf09CwY7NrXLpu93/fhdvn+MDehlIatno7nBUym8dtVbJr8MLd31Hl0gayOR9ilhsQuL
K0vIN2X3vZMbqP3vk9BZCVp0TMfHbBpuYcO4LTOBVF9453bGLh++Iwf92GT1c+4guO6iU2K9w5Bu
N6l1WWUyehHhRVsiaG86z02CPmh5X8XWWiyNPXLeMKhDfZJ6lzHyi3mMJrgD1t0TV63jbPRe3IVI
uHtl86BlPgrBaNSLKZSyorVLO2ifuq5em6l0JIWPWJy+6TTvMURf10GifEgfAmQzqiZAjaTZQi34
Q21zu5aVdWT51sp0sovUq65Cr4bpFxHR2LtOSSqtdSRhWwmag1yRv+XoLdGAZWrQPt0MyC+ng3/f
s8lrpwPD4Wp3BYof1PC+xL2Mxg66Pq68KeRsnUr9OjCqbZAIl3HjbTII70XV4aQZjp2JsqPV2Z2X
Ryu9upPNDm5cZfhaWjryos5NkwD9V5yVkjXrJOJ8G7wC4aIgO5p99gN4wljTQron3/pifuRxeKUQ
x9SU9KMnwNedIxqMwtN4F7fk6gIR8WzhHjaTNR+vHuBCFYnX+6e6CSpQZTiMBQC0Li+MMtq2Xb+3
qDsZKOlo9GsktIKrjgkGV+P81pDUQuExKb6GpJsFt9n7wkByXV1ih1m6n4xXi5M7W9VXpu8o49Uh
6mMu1ai4ONJr2tdvgu44gF/oMBnyg+aXPyn03rqi8yYi8RqJ/drB27vBWQU1HWQ5VOPccqxW2ydj
2yRk7G2PKp9KGMqQVXaDbRs/ZZCBZVH70yicbRGFdiahR9Uj1qt5wtbzIiiFNLi2wl1ctnaQVBeN
F+96w9vmSLA2uGGpFrtQEx68MDvGTFbUtMj7JEd1aB+D0D2mYvjelW0xips+6YFHoAq3aSHvG9Bs
ntUfzTbe+YAiAe+Ga7rHaBhrngarZm8i6JPy7EvuEdy0q6pZVX5oWy3XEdOwKd/Ap74w+0uTP7kw
Z01Ok944bZ0cbEIzvu6Zn/P3z19vvI8PGRyPG6gu6uS9xSmhbdHUsmYFFCAL5MV8XbuISvU+CJvr
Ije+STm6RxnS7oVibq2ouqjbFs3bTPnRZtDNKEHeozKWrDkZKBWIxV0vBfvQSbqVNfJR9y7F6hE8
8KA51iYMI+bdqW3D++a71tYp1IUXxux8nYxl8ihDPSo3kZIjyTI0x7ZVVy1M/Ofn6/MbZpyukf4C
NjvlExVaTu9dW433dRclPE3d96i7Q16UiZuiO6Km6rnv5w1+fjd/MPgLkHCyAV0amoo0xuDgPxlo
YTXOA2QuCw+fWSMG0g4yRX7JmFahdW6Yku5ixLRuoT/dRYNICiBZeIjMPUMocv9hZZKxEXQz95Ix
luhGg3j2Y0euSbYQeOq35+fsVy78k1OfWBpX8WTSyjiu43BEluSw8fkHg2djE74m4kGRnqIETYMc
hdB1W1178s5d6vBbGKY5ASQ5RtlAt4xxwTqaY0N9eyUOlynCd+dHOevtoNiptWs6BBeTBAGsCH3i
ZtiBmMmmr/pRt5Yow9XZFzHPUlXUFFE3zUk6JbKUQTBSooNfGyst1deB5K3DLqZO7d3mUb/TO/G1
RKgvMAI7soqj78d3UZAezUC9HTr4aIoEPQ33pYv8aJfV/TY1yDHKmyzKdgZ0WUhpQPquoApWcx/T
Vq1bHoshvZab16JKjomJpHYU2F4oHkQ5u1Mi737QIYHR9K2EqGwVyxvRC7Y9HtXpECy37UMF7C5W
DAS8klVYhN6Cc83tFVzLEKEUEilTTr1YC8wuDdkremoea7m22x6BaUDtC8F/1o4KU6AMewnAjXH5
T3w491rBAmcIJIAWFT+iBUe6i4uFiDkXzsh3mCZ1VpBF08xAEnWylpMrpuJ52/oPiJcXsq2XN6r5
5PY/tWbBZefH9NvcuHVOxlRISIGnv9Au1Voqr3PBLpd239yuMOBgBwhKqQyI1kcTJqAoSPkoHss1
V++yOKhOtTm/8WZqgGRMTmxMlkbrnVhpE2y4yMPF4qZv4UhLMgTCd0Fgc12pVBtqDYgkzxtWZ+eP
MjF8VaSp5E+HdY6sp6tShLKACeW98VLU0abvjT0Ecbaruz99xM8FChgSl/4UTkmH7aXkdKyJVK2i
Kt6nXX+lqulOsoY1FM6oe+nHUoXLwsTLFCRYykS/hKPhixgMb4SdjW5KX1r0ZQPqMCtBCeJLTUsP
QSxtoiS+lY2YBm1LgnZKghkJ+dYcQUNriNepSqmhj+webXE7EB/VoF66NM/PhqkrqCOjHjE9tSJZ
kgxQENRx4uqyt8qdiAL7IC1txLkYCD6RZDzoS4McwUePKszcEpqOSZeMvWfGqO+QTNihNhRl17Xz
n2Oa8C0efmhVcBv7JFjuIXXbmgXFqYIlTt1wQ6WXVquK2ueCM/HZ0zMSlCd69QhuQjY8Ce2OYdV1
qGBoSOi2NcU3zWkWCiazC3RiYnIf61owd5KJCQ89yKL7YaLKQKft+XHMpJWZsRMrk/Xx5EyLrTGH
3ZjWUWyaVdlmx1BpLxMakYY255xPVpVFRijTdnUVbofBfEZEzbcbzbxLKqSivHoTUEUCjIpUcPZP
+Pv/+d79X/c9vf3nnJb/+B9+/T3N+sJ3vWryy3/cZO/JX26jt+/v5f+Mf/CP3/iPj7/kz/3r77Xf
qrcPv9gklV/1d/V70d+/l3VU/bLIF4y/8//3h395//W3PPbZ+9//+vYj9hPbL6vC/16xNv/82eHH
3/9qKJbMc/RkIUYj//oN128xf/jBe6+it+THXw7l+K9y9o+/v5XV3/8qiH8zeNPSYkNKHZ5HIicR
s33/9TP5b+zSX5AG2imoC4wSgElKF/zf/6qLf+NZYtK5hZuo8PjhomVajz/SrL/Bo4gYugzVgGRR
kv/rv6fjw4L8XqC/QCpym/pJVf79r5/vi0QxWQb0Q3acm9S0X7NUkfvQiYJrF60GjqhVBkYNcuoy
uwM41htfOo2XHzDGp9p4apuFG8WnADOxPtkmudMaiQqf0LpwSepdRtpVIt3pr0rxFbTHyRr9a+Qf
Rjru6g+7fmJrslkCsYp7LUPYttTrTazkq1x9TcXXFvi04ZDOb0CulQLcZW1su8MSTcSn68bE+uTg
zEtdz3wV63ET7ErLeBAbGvzJecI18v9IO6/lupGlSz8RIuDNLYDt6Y0o8QZBiSS893j6/4POzN8k
uIeIPtO3LSl3Faqy0qxca+OXgxsNqZ2Z9cq7+SUin80qaMgr1C5J2xaL1oU4RhuaDeZEUX5/F8pX
XUbb8/37zf3i7hZmFqtTw1BA5jmF/3UCFn4R6rtyLQJYMzH//w8BVJqIQhFnmBjkye2h5qm6i/T1
+2Ws7db8/z/aGFI0U0x2K+veh+GuiQ8D4X25chKNcwdR0ehJmRQe+CyfrTQyFMpWhhVYMW16N8C8
91pwnOIjpbnvF/Q1Xvv7YWBWpO1I9/EvTvTDikrF76oQhianDC6DTgAuTDH93ggpde9i+V1XL0XB
DZXn782e/1b/WF0kCnLAOFyXcNjRLeRQX+ndzlhDUH2dfmFpf/lNecBlhn7nG/dhaapPVzWPIbAJ
Dtop121AWxcII6Neey/dqtvx6dVwxWf/6fulzSd56UU+WF0Cov3eaORoCDgi440q7o1kbcD13N59
NLAITjRPKQJfZlmq1TAYXDjl8GTqK7Pta6tY+F1d6EUFrnladnLMuGK0z4v99/u0tozFIddgbbLK
kX1Cf70RrlMGC2ppJf5Zs7HwOhQILEqxrAJxI6djzrFEqlVZSdy+ckF+PmfW/Cs+nrME+pBhXkkJ
8WmX2E26qcvILvJ9XVxW/m3RHUbrxc/g2VpZ3zl39PEoLNyRF8uxGJcchXq4njRGzpsXJpLkcY1R
YW0fZ4f1YYWxHglJqLFCn4ZMcslDL8ov3x+Hr1N5f3eRsUGNMIOBxYUNPYM4vsz4Vv2tdq8eVWYC
oyfturS1K5o6Mx8MFCrGAV0RZzgqzriPdtKKdz/rDOcWw//9DQu3FHZdG+WgvRztjxKiqG2H9pu2
CWVbDDbJm7BS8zt/x/6xtvBPhpqDR5BYceW/lMZjvXY6/h8H838NLPk8FBUlgCrGwFQTzES7BBZ2
sP5KZAu0QmN7tLYdrCnD1lzjtfw7PvDVC/5jeuGkZPpznTX7j+qnvFOP4Cq6J9Uuc1tymndQBw/B
ZsWfrOzmkvUjkRrZbxK+XUNnXxQ2CbDc74/o/PW/rAnOXibbqDBoy0hYpNroTRUWmJ+L+1ufPqjo
b6UkhHyOOU6gSN/bOxt6K4hi6BYFtZlX+vO16622CubgDKSg7/SaO5Z7D1IdUBua+Ogx80/FVrjp
iMk9xEcSUrnvf8BZ9wKiV6T4Bf5oCUpSJ8OXk4AFd9lzal6DHW6MG4Qev7fytb833/wPZha3Dmcg
hbnEuJW4M+7RV6dvcqed6kvvBsDEe/ua5/boyrbgliuUA2fXx+ZaqDsw1rAsGSEW03gxYDIGWx6G
4Fcd7kbEQOJ+ZRvPek8G2GRqxPRGlhIxoaBKlTc/2KJ4zFS6FIKd0WP+fhfPruUfI8teiGV2KQTW
GFGZBUkLB33hpLmw1hDY59eCzo0IS7+i/K3CfXgJKOBrsj97yDJ/y/yL2LvsvdvvV/L3p365Z9ac
1oJhhRh3+RJ0RTdmIsce7Z5tt6eztvXs7EeyG1bKyPP9+c7Q4uD1NcIfwoghcRfcpI/dkXB+I9ra
w/cLOrtnH9azuMaKgGpAYGCGxqwXn1J/ExR335s465r+MbFEkIpqU4hiO5vYgNYi9thojr/tfn1v
ZWW/lgO+1MLLvJiw0h/BrTkBFILdJtwaK+/iyn4p8me3F0eA+3UFf9BMW617g9tain58v5K1/VoE
nymI3476aOJ4z5MbXRMzgbnarkaG8z/zzQFbQkgbGjy69Bew5ZSj3cKIYGxj4HKPw9G062vdXhPS
O//ufjgI895+uJ9QCzEUT7TmIPr+Hp8GV3CmXX4BmGnXcCK0w9rs7NmYiX4CvRgySJLVhUWdk5cN
qpXADjklW283PPi3yvMwQW5gB7bvfv/hvk6A8Fh8NDf7wQ8L1JiFN+UEc+VmcLtT8Xuio4UuufPk
X2uOeBLvRrpxa1bPedePVhcuSSyi0Qpnq+LtT1iiLqe97ng31Uk+1PimdAtMoz0pr9+v9bxROovo
BaDGtVS8k7qylXLV4LoVd9qwgfjHrN1k2H1v5Wzgrc4NzP9jRv28o0Em6mEHItMRbPUgOuB4nOha
v3nQfLvbe4Vd/ID20g3u7pUjjRMGLKkmRyuv17n7+PE3LA5Rk1WCWM6/wdB+Z4WrTpcm0EsNHCi8
IP6Kf5k/1vJWqpJIoE/ZlOnyxccMKk0J0pY3rDc2crYhGbCTnKOqbAJjTXP072P12Ri0G4okmbz+
JtyEC0+jZcCEArkkkc5/GfnBqK9GYdyUwU1DzRRsoKUCvvsTEaAnykucZu4oxk5vuQl629Olnm51
ht+lllHL0tHAfasS6B/HMlBJezHWZh+/srASDX38tYuzgFKg1cGljV9MN7nmGsNTqGz9gfnW4CBC
pYzIeXCpdxtjumn0o5C9ptpb7jmlWF6awhpT4Jn85fOvWZwKSRx8xVf5NVUcOa0Gvkt4qXvun39U
RZJB/SGQrf0Q3dSVmxhrSe8Zz/bZ/MLVVLnYm0PKbvfEvDLDZlK1M8rfrdKA0ne9+ijFrte5Xbb5
/kbOy/p6ZKjdmxCNMNS4iBeoH9Vhm7DsZrin4+X2xX5q15RQ5y/5jZEvur2hXHUeYzMOoipgnIFL
hivL+Oq+5u3732Uso2v0saBOLOazVN4M1kPElLQyOXmwFl6v2VmEC0MnCyU1WB6g8aabKmQuKzuB
60D+1wycfy/HPwtaXGVYR9NWGTFk0uEVG9AN+WUYbr//+OdXM492QxIhMkv72Rvro6lbWYuRTm7Q
Q2RMILTNys2b++/tfPW489f5x878Oz68o7lVdlM5f/+Yd5u8vIfk0ZcDmDLfWxi7OBDf2zu3Lgk2
KLJIXVG+DG6JzRiMY4U9XYy3ARWAtnXn0f62XBvxO3eypbmVxqSuTqKyKD2UYqfLKHhDH5Bx3HyV
7ur+v1jLBwuLE1cKoqi1EhaGMAJyafvR1aAApF4jxf76UNFVp79Gz9uaq1KLlahWpUZBBLRzRixo
2yq+9fy7uABcuZbWyec27aOpxZIiqyt9VfcTqJBtTxURJbpnBAbu66C6TYYfQb231MtgfK5i8Hx7
JX6viysmggCv7lTrqCpvOi8YwxvJhGShOxT53fdb/rWTzeX7+AMXl09tRtUTTX6gDhhDTnZ+dhPH
ttaWUC/cADtyc8YBWhE11OJK9C94lAQf2iNmoTJkXZqGacFbChgrv2q2uvSiH3/V4r0U1LDIhPkL
FRaUoqktRRuo62vPqcvHIN0audvF+5wxFoZf8nalfHHuCiNfytiSTnOWWvbnKyxYeTXEJUGTLz2r
nm+r1b6L3bI6RNPOMtcu8LnD+MHaUkutijMxi+doVIYyjK5NKBM2CRshOaRrPCnnfMVHU4tzL3RB
5EuZniDSHV/IeucoZXQaPPVmFJOVq/w1pZ2BaoSeusHY6hfmgFI30koRRkyZhzR817sH6H+U8eiF
d8pgS8VK3+tsTPHR3uLAyIYnUHTAXsBIUZmQAfay7bXdySjJKORqb1jFlV7Vu2FiQsQIV2or544M
aRoILR3ZSnr6n4+MpsiJ6ikdcXZ+0Is7Rg1V44cn/47iU5itbO25AwPIzGReEHGRr2wJaQnPXY2t
rH+ShGNSvxeDUzBEtiZSv2Zo8ZQBRdSFssJQL+wFyGU84O9XE6Dqf9+15LB8WNFi98Y4jQpFwlDR
HKvhR5hsNe3pe49yLvb7aGL+gB+e5S73DB9wGs9y8uZLe8abamGltXfOhK4SWcoytCrk7J9N+M1Q
iIXHETSbC0M+jPGFvsbHcfaYf7SxeE50PcwmvcNGEz1PzxPyaAgrlG8y01rdniKSPTA5L64Jt59f
2SyMjT8UUbb8vDJrRI4zbrDa+pdx+6vUN0K2/fffB6wESt8S9dwvnGQM+betFg74C2E7qk/TdEjU
/+IIAJ0VGW+fVcWXbr2NYdn2oDB3ksJ3TONCi5/SZuVunvOwH2wsnTkDapEVzgxnqapyYRipfAr7
ndU7/363PppZHDWvrtNAFzHTM/KQRADd6gtdXIlkz311AwVDOgjU1+VlvBe2cWbEcGZDMHUwmf9p
dr2++X4dZ6MPQzJBHwJ2NLTlN5mkDKRxrbNfdv2jfUk3ym/F1d8Zc6ht1MrB0L0EtvCQXldHd23y
+uxlwqZEvX1+65dhYB1YakL9jWMNpLYNbLN9NPJN4h0HFT0t6wlMa1Ft4YD+ftFn3greQwxzkZWZ
A+HzbRoqsc7GGGxglD9ART4lbu8fhAEfHh4hSf4vjMEqxepA8H4B7KNDJcv9RJQEZZY33JmNCXvQ
ne5dtg8Wmdb3xs48+kA7ZU2VmQ+YQU+fVyZ1fZHLcc6GWjddeallTMA9If3uTNGr3r6VK2s7c0A/
mVu8+ZWV5HCwYi5UBCBWxt4EKduF2oprOnOnP5lZfK+2N0PIBTETdfdpfKj7fRDHjqGs5dsGu7OI
ebHDdQO0KNOZXHjZ0pvaXpIoi0DsZnczUcEhLJ6L4hT+a8ps3ZL+I71O22xG4n7+Tn4QKW0xJ9zV
pG/kITmUjGVOKnGn8kuB8+H7U3HuM320tnh6xbpHe3LOvKusdrV22gTJjZLefW/k3EeipsNtAqAJ
j8niIw3wSFtRWRD/xdXRS2Un0JjaG4q90akr7/yZPhrb98HW/Fs+xBIGbA2RGsy2oA21zFu4BrP2
KTMepugpl+6U3lX6FTrrczeLewWWkCCXqudieYZRIm6bs4eKcQjD+0E9eCECLU4xPorVvhp+fr+b
51wUvBAcw1mznIz/8wpbPdGicMoSR5X920AObsPyTz3mrkX5J0Ilw1wryZ/dU0bbKOby0uCrFkcS
Ti6CdlmInaGzXAZy90km7poQEoLSuvNNBK1lmhHeTaAbK+wt/6HsXF48+qESbVfd0qH0/rzaSJdK
dMpD/IiBojXNFopRv4RAf8hzU93CAoqkRVTKYO8jh8HuNz82r/KcnmOe7BpZIyeMHDNhpkHLs1tN
ASKRWMibD9ZvmM73mfxLacvdDDnMVN1tSbnMXjmIcN5Mv3KRt3sUrvP0Ie5/18pjZ8HsNlX0PqgU
x1bhVHoYwh9Rb2HkeYCj6zbMGMuR243RG8w4qAzr1m4gz+VS6xS20aYK3mstvUWF/EYbrEMZwaho
dMa+7pU97/l1Cs8PtMXNXmiZjfRK4XkmFVCNnD/eNeFeazKnE9RdQJ5Wib8lT3V0CCM0MTsacCID
L9vA8miP9W9F+Dmpb4PXXdWIjLfdBq0kJ6vMzeD/MVP4BvTWHqCqzsvRLbxuI6dGfu3XN8hTzaqF
WyKyqyHQOraKdebDW27Km0b+kfWvU3AXJuJNbIW5a3btyVDLl7hi8tNqQIVEJmd+1I99N0uGDrZZ
Tqd+TMt9Yuqn3kvdnCnyPjPdUChtUYKvoyFMjvOrUov3cv67aD07mXq7NqONlJS7sa92WkNPT35L
utA2WgTsq44hk9iOxPgwddPGg49SRfG4CE0mXRoNeYPJLeDuFPLQncmf+xq9x36cK8qHodNc3zd/
K+rwY8izi1oxEFtINlUWH9MWFJk5r9TybuIO4ohauFOQhg8TBATCaZ/6L005OjLT4F10GebFU9X/
aSTBgSfFL307YSqu1AdnDJ9F9MwESb4UOv/QiwzkBTOFTumISrMTf41bLXNLSCScUpNtKX1WhXtN
LbYKuzZa1XUQOfGbL9u+tzcfXgRGnznI5CzkzbCKNvwcRX7xGxTrzOlZ8X57w+BRiko26gDpqNxt
EauCxUQ+thSCSvmX5OW0Vnj2g4uyiFxR6q9b7z4ORoYgq4vWYqo9fzC5xkLxs9KMferB1zE1PxRf
eA68R5W6LPyse1OKN+Y0nOAtdepRcZNoshkcOOnyTd0LmZ1KqELKwc9WZC9QsKtkejZtcVK7PyNS
OuBdmP7uXNOkvSMQF1C5lnJYB5SMgAtxjynd0KTaQ2y3y4w/gui79HY3YR8erKQ4VNqjnKZv8iht
w/jZgw0T8szTML6IaLAPPYyEFZp9vbCRhRz5NlTkhGZbZBM9tR/JVNgmwN5SSZjxvh6hCwhUmRzA
soX0Zszk214fYaFoKK0p131AC1AO3bKo2b4BsoQKHgwVmavcO7WVsRUt4QJGKVERLoxcehkYto/G
H0nKEKuCn4S3syfDSFjTxMxUgkDPVMLOkat2pnluV7f7yQqcHPo0MwxuZRmYbprCgpvsmfTaRKHn
gOJF1CfaJsF1U6p3MgSG8MvbZZmf5OxdLU3aMsN+DN/GtrqKonwrcZgGUYLvAd5J4OzK7BWF57gy
d6ZWPRUIhCW9Bb+EaKeC9uQL92MYPpYCks9auFf72B3RRKyYzqrM+rZhqoF5UluyXv2gcKKm35hC
8aeGYr2Jta0Sy0DNQapA5Bz7wqbQqAAm+WHqW8hZNEoewkM10JTu6otSeVV4DjtFQ37DyX7nF7Jn
OQYMKP0QuZVmOh7CYvB+XDT1oxyUppOMt3VdUEOxrg3pFCKFhEvfVAJChEF6pWkvlSTITlxXR2WI
jrGq38O6P9mtz8xreu0zehak7/AN2bkeXwe1ti+gZ0FI7CqS0LCNwsekTkj8sq1R8zGk7sJqRnsE
y2YOV3HfH2f5VgEgmi3nt6gWpPD6VnsmvrZBC3UBbDpB37oRUEmhIDNRDQ51vNHU4I8RWI7iv4WV
fGgyELEh3GZmJrmhNl2H1R0koIjhlbA5q0iA8c8302GoQStwXkaJb58hrCTetcLPuIRXPYGagGgz
rQ7T8DurLbC03QOk6LvGz3cawGHDeg1Qm57M0pb6fJONP4i2t4HS2NP0GEh/Aj5g7JuOqgm8m9VV
kf0Qy3obKpQK4FxR+7le5KO/7TljDAbIfy1VyNGmu065TqE0LjX/suW5gRSZg1ddQMsC3XXvNBAW
xoHiZgH9Qd8itn8zaECh6k0BGmx7Z7pZkx47eBT9/KHXE1sU48qtkplHve8cLXj36WUW7F4jRBsL
lhkSvPKYx8Ge8IOc664fL0u8sqVdSCr4riE4Sl4GQ0209wQ6Q60CRweP0Cio2yaIADpHlS3S/crr
ZmtYwsOYQjgzRm5qvXqspPUbt5yaY671jp+03N07JR53Jlo4EUmelQcdjTrV5Uyfqj50W8PcRjlk
PEaA+E//KAUjyg7aT09vTlFVb0LT+GmAQYzEHhXVZK+aIHdFJC2S7KZo+Du5/qNVUjfMBCcMjVOb
MfEY96eKP2xHxfBHJEKYzGQb6uJVzvsbGs9elN0E41rB/C9yaBlBAeAE0WiSSdNP+BxBzXJtfBCE
iI0UN1LJpwZRBUNP3Iqr3zfphSSke3msfVsK6X576mlqyr1WdE+W/hrUdESE3DwJcfZcS7hsOA7C
JoEuKkx3XSlfK5aiOuaAr5Hhy4wC9aYvhb1ZB4cS9lpm7Oo9RWiIp9fgtudSMljM4F2kwwZRyiIq
raHTyTIdYUBPT07kZ6cqlOCt0be1OThhvlJE/vvPLbeR6RSdaTDFpIq4yAAJ/kfBIkahJw/3tPUQ
JIIdMFk+VDTb8kvLep/04FY3u20c3Ypdve/p/zYSg78SRMQ+LNpas4YgUc6lb4BURXMubFPTX+yB
wvBUY4167MjHcFOdnuF+Mdxy4z3Xu3GTImN7+pkdlK0KaEiZ7KfUlV+7o+82dgHlog3T+Szt6jvB
5bhr99+nKec+D0Xd+chB/G8sgTxlJAmiN0TUjTNrGw/QCmVXAVTpUw5BVbJSBlDPWrMkki8RkMsX
1pKpVOJQ7uiUhQMRCaJ2qldvRl/bCDpkiaFwEoOHXC4gD8NxT8U+jtqHyuwuQln/GRb+RrJutbT+
nXndY9r+KrqZtMt6lkp5o/QwFBXxJhjh75L9q2oYtlou/jFGqpVGU/xJEh56rraecSL8xjvBdbUv
5fFi0mf61P7az/qHNE1/a/Vke3B4JVSIE8TM4HK0az2wjVhbSbjPVc8k2ZCo2TFmCbPiImvS+kL2
Q4uySKnOD+9LIENTzx5A6+igDi4bRyV7w319/8nPIWlmyDZZqcxFYcz7s6sZjSYs0oBv3qX9H5V4
UQ9+Ildzm4r5g5z+yINyk9ZvKBLkoC8u4d09JuHEfHr7U5aLQzIND6ZVXpSNvNKB+nI64Jich0wp
XyMN8R8+xA9FAdOIK2IaGgw5L0UchEgDMfenXkXmrpZXNkH7Uu3AmMZ/BipyFPWWhTYvSJDHG6jq
9W2zM+MEVnCOoGFszZIopLUaKKimnT++MNq6U/3AET143HLZrj3fiZvwJjK6zdSSKKH6PPI89pN6
TKXqkoE1aEWNei9Sa8iGwBnFHCaeWnkqdBnoqxYeBf9BFxl7KAPHGPLfY58eQxjBa42WYh1AntVt
Re8XM/I7+Deg4vrty9JJ0CLHN+VT6z3rUfcaTNmlZJQcVVQwJ9xrIsGBSJSgFIemnosqP1aOzUyA
snStuswpRStcnicAPx8bfZryqCTbcsQfKQyBj/Vb9jS6sG7hztbUns95zA+2lpNqjLL2Uxdjq40o
6Ab2aO4lZcUb/WeA8MuK0Jec26vMOOuLN7f0PLJHT0K0VhbgBbwvPetyHHM7l6SfffnatAAnW6oL
XuGO0HeZytNUDwRDhMmGKNitQTQWZc9l5hNuy9Dw9ZUPdw0zyKTtvvTL7x6s/t6DDjUlpkoDEAFl
PtSONfrvsuUdM+Le0ALCAAeKLU0tFUTttxz/iMLnGHIGWgr7OIv/mJl2hDRhM2UwNeaVO6jqSa7u
iOM2AtLQsdfewfpDRtFBaVHaXak5SlI9Dr28HRQNBaj3jEg0IM4xCjIvAU7BVpyQakwgsvbsSfkV
1AIalIbbZu8wDm6y+D5QeDRjQ3vNjB7KCulNqjIY1FDDrkq3hES/S8Odn3b2yLURzcCpC/1FrtrL
evIv2ta7EHsPhXAqloRyQ6Ft29E86aJ/F01QNRJp5JF37YWEwPIP5mNc5D3tDkrtQAjtOryPFd69
MnaSNLuJ5GuEQNwwaHaRMez1qr8QyUoj6cnTH6Ih21bDkye29zpAQMOXLiUWGZNwJGSJvWneGCMs
o2m7G2PVKfx6k+TyBilOVxhK5hOt23SCKL+Qn73muZ6kqyREDswoXV5sWyfolNBGLfv0gihiU0qy
Wyj1ofXym3CKny1zOBTtZZK+S+mdoYOHYxCsIyMduPKaVN/WQIAFbTymGczJnvQKFzWMnaE7+W+d
9KsWG9fsx2guWrDq/k6oX9LIhdJzhtWUebaLyJxrRUB1NiQGEP1dnYq2Z1rboc35K6kIlZ/omNLk
6mq+7cAilpl0lBq6533VPIxh56YUr/ry9xTJNzrRhMwjU4zMeIxKj8CqchcPupsWj2P+o2naH9AI
u5Gc8HnMW0261gXjUqgr0i+1timr8nnpmabQI2kiL9YVyhC5A1z9NYlKehRWGGx0wTx00CH6Ma4v
NW2tEF79VHVKa9j7M2SMHD8HiqK8Wg2SnUoHLWGLgm4cKvth1qVVKzYl2zRz1q3HrVsKxrMi+RtI
k45V8JZkb2Sfh9DQH31Dumnz1i2S/FThOCe13ijtbTpK9DAgH87D6RFiPhFCgOxCH8lqfRxjr0BX
BIF7+NgDeI/133JEnJzfNBVknzjzOp5Z2+KNTs5lhD4AGWVH9WRD9AK5aL1BZo0Wq7qByxD6mBuV
P5YWwlbrXnIjgY43iCFw79zMkx7GTrLFGg5GHWEQQ1xjs/7iJXnDJAPWQVp/NMKWQ1ijN0hjSN7m
VL/GFgVUc9NXaw/lV6TrZyPL+Q34/PWyielhWteZS/pFNLoPH6ddvw1fu4yOxEpjdtXgIjxJI2Xs
1Bk7ZF6Cyzg0h+4E5G+obP1P7Ka/y5UIeGUTlyMdfuR5njX3aGOijrq/VWB4rddgQ19nAxa7uOjr
NcgkFYJBo3TYJj/VXXsptNtZ2ZGE17j1tyJgvcixXv81TA+zPA2066G/M7+0E6sxyqN6xGwX3MUe
PENzXClqez87rEQHX/odsyX+YxoQMPmXhhjaSFT6Q5juMtG8yHDsAigU+H/VTr+r4vaiqkvYQO8V
8zGPhWuNTplSFFtN7CgpwNJRjTD2CseWuZrvf9iXtg+/SyHfmGdA4HJezoCkShvWwDsZPxqvPXNj
1Bsffl7pgRcEQKDvPXxv7lxYicoImEiCWLK9RZAk13UQWSrmxvJ3pLzLZUFp8QQ98vdmzjZ7wC5p
BC+0/b/MP1ZqPMCETrlAUfNntRZdaQwu5d5zjGmkq0JRO0aau+x32VSt5NhfwnRanx9NzyfhQ5ie
y1CYpgYZPYRhNIsjye2TCVRafjEIzWsRyisO4csFne3R0+Xj0b9j3PSzvbRV0ywPPKK05qGE7Ff+
I6Lh9f1+zpHeMhJEThDaNoVJSMAzn22MVqZJo0VNWCqhMgZr3P17aoS5ETjT4YDQoUe2WIXeq4LO
SDWBenYqZKTUjEdVX2OhOvdpPhqRPy+jlpVaCHqZED0+xuW2lE4ZtcX0VZbWBAPPfRSIdxRGR2fp
reX8LSBjRfYClhMTNULlJf2oohXOzrPfhJRoTo9JCpcEXoZZBJqCxL3TidPRovaK5OL995/97CpQ
Mpq7tHAdLY9WLZhKYfZ97DTiTWDcttWlEq4gYc9+kg8mlp/EY9RAn01I0WNoHKTKjcerlrEsfcUl
fPE8XBM8L+uAVYsNWxxhTcknA45/vgg127zM7NC6M4Zbo1zJ0s/u2Qc7i+sP73cTjwELioSHfoA9
j/EbEtnvP8xZ/4aOLFRqIM2QPlispq2sQi4MViOFEPe+FN0tCXI/dk4rOMjb9NZEK3slEjhz4AyS
RIRi4aYDUrWw6Y/RUFEJYqac0RkdTnOyou+XZZ01YVHkkOBum9m6Pl/QoAiHugxLAk1IHDyA0WHt
H2DSd5WYaWKrcTVyS9G8UcPsIoYwvukJXuF2zI3uWB9J63uSxatefWmtEdms98ErLnPA5GMzXg8w
7Ze6sIOfbp+LgDNrWorNHbGB7evCvRiMuYPO7b4WL4a4hxhr2FQooExVdGpgODEnwenpfgpZ91tk
UBtnvMuL+uTF4LWtvuE3yEgXSFCBIrdIRNZZ/s7KrdtCezE8iv9JIICpjBAwNK5jyy9JB5Dc0hm8
HIJ9rTZuPJmiUwo/C6nNthoZmkdprZsgG/Us+vHWn5akwoqIGwz4/NU8ssOclok5vSNNSlfTKK6K
oIfjmYZVfSfGKYD/nOA7zMWdVmp3Y9TZlpY98hQdDf/NFBQyAIN0alXq8EwphJId3FSaLM+kawtn
no9B1kYi+UJjPqbxe+C9IMPTF+ZOUR7QRjEG2TU5r98fnnPlQqyC8aOIPPOeLWIL2tQCCq4cnkAY
HEG88GZJM2Nj+o4mkSu1dGWSGybitpayxp567j5+tL0syAiaYRo0b1ixMk+vbJT6PZcea8WB8aGV
Lib6thzltSLd11f5k9HFNkuJ12u+Ni84uSjpkCvBsZVevt/Vv1du8fR/MrJw0LlU5wNCJBgJ7xIK
yYHvWt6l1/+MhQ19IZuCBICubRRs6u4pRIWErmDCBzAgrdeOknADX7ro/0pgbmquc91b+epn3o9P
P2/hMdKihMp3/nmIisJfj2dqpNzx020yPny/E+cs0TSBb40Hnarwwv2ZmWGBSmlhmKm0vTGgTbIt
tJq+mMtcz/emzrhBfOw/phZvSFAGg2WWmEqoOyl3ovDz/+/fX9wUmVquHHf8+16/H+qbdDWaW1mA
PDuIDzFwSTFRzBMMiOYmEG/7cW12/awBlaY0MkMzb+ziswsNY26SBUv5oIa24F3Ia3nRuU4ZSK1/
LMy/4MMSUtOrNV/gco1H8U39RSc73hmO5sQPmtOepEPlujw+3ub7L3PerAYHOzuEovHyke1FT9U9
rWBh23FTvHY/ta3/YlHX3Fa/wxtl01xapaMcottoLaQw5lP16aaTCkKIPXNF0uj6kgoiwxP1hUU/
qOCAt8ZwmGRG9IeTqca3GipKKIioYm1rTQHPeHSvFkZkD4W8D1UFsNXoij5zlZHqBjolXONOrNUN
vDubFCyJbQgFN7L/PQxU6ROD5pY8USNFthdBnwHUhjQ1jleNrhndj+mdKvSb3rpTRCT7DFAnFFLF
etxktJqLVkPHRUPKrz0kabAZtNDx9dQVoJ9R0OGZ5eNrvT8ZBcJNBClRkezRBkE0aBNoql0Y9DHR
QxqF1kmzYBuqz2X/FNQiwjs9ChqTK3f9MRzGhyHhT6LenMWo1PFzIRaeQTzVlS6C4mD4W511nr2S
6QjEe6fwoqjyXZOJL1Vg7ZVE2vRefxdq3t0YqrexqszNEn1onAkIS5vkFyIwKgnOr0TQXK9Idl1H
WZOQoDGsyyjsN3pm7lSIOxnqdo2kexJprHSlukvHP6WnuKYcXgJU2mugkGAhp3CdD8cpDIk9LBrY
IC4qadNp41urVMCAwDfEA5Pq6NtkiBdFNGGmVt9FTMGabfpAXn7RJNqVKb/1VuFOFrJMEJDn3mMZ
Jw8SsDQAULbsT2xYvOui5oXBvV9pNrlBGUNDe9cqf4ZGupi51Ggwb8UBOU3I20f5PcnhjC/0h0kU
T4EpQ7eUlpTF5HuBp3KSr+qahiOagIbVMFOag/+LSjcIlcLWM2GvKrmjDNr1YGa7NC6vrb51LHG6
iYrqPvTQ+PHBmnXtuJkkkXHrcCXJ+hLN/70ThgJAdZYvWYoWynri5VoOx6JU/fQlzS5SNxJev7/z
f73hl4vHVJfOyIiGAOPiZekny4vKmawJwbEytXtHvg1uwtOwL7bZ6SIrHVg3d+K9dqlu9Stxrx2+
t/81cJoX+cH+4rmp/4e082huXIe29S9iFQmCacqgLEuyZEn2hOV22yCYCRJMv/4t9uAeH7WeVffc
aQfDABH33utbXEQFrJkAU8LDHvVtV7ZOtmly1FaJD6uxR/n+v/buqTnUhOsYUcTdbrmlWR0nBudg
NyGgvoCFxmEUxYMu/XVW3zRxs3kPxqAK2uOzmcgc2+RDokozcX6n6jJ/cD961NI0gb4dE1ZKwJZt
0Zkyb64gGexpme46nay1uJsrVTr/+VvdnY+W5WCDti3yl0K66Hmk9RMYc4zUKSK7qYkGn5Luwav8
UTM3lz4uHNYivo+7zpS8BLJbSuyaDxq5Pw/+6cvNGa6nvUBEFo0g9wtktzuiJvTn0frrzf9nGvzT
ws00KMZa1yuKFqSxH5u5DoConj9b/NfPzTwarZs5EAOWFxsRZhtRt2G04rDoS8//oQkbQC24VkxG
rTcXqiapuxYvUISPm2tlf9nI/6n1oxjc3Q/yrZGb90StO2XJlRD5ElyqaiDGh/jwczfuXTGAc0Wl
kwbeP0yhblZLbNmi7HDFEB2SjcMeSc6oXhs1Tj5A9hPnkYf631AlzABEmVHFgYoJALlvPk2idm0H
NzBU1ABvH6s4X1Bivge01OBLwhBT/2yRoLWVrYUS2MTPH5nD3O0w9rg/sXWIK25m4FBZKD7QkYIy
ax00SgKjN2vZjWJhh6iEBZg9RbX6z2P8NxVo6rMB/1sEVAH9vuVQFJZlk0gi1YAnIcpij44Ll13m
Gom7D9zLRfqbIAhMdwEe54OW702g7y1P6/HbZmiyjPeJOrW8rTNfPiue8gTe3JxtrQBp8SVKuQLQ
kI6dn7/QDfPtB+v93mb8vf3p77+1r8kUKG6kZ72h33bdy4DrQ3Mt8lnePhDLPGro5sSMunwcegVR
4yL/bMS8SjawUcWou6J6+XlM/34Q3HzNm7eaPqas0afEUfuhHcvNeNX8snHjY+t213pPj0fpC1ds
Df/ndh98ytsNh3PBJeLC6GH/RhBndB4JgO7tzd++1Z9LybdvJRyrb8ocQ6hpX4Y4jkWQNWtWP7gI
3NuaNdQwTQpTgPj1mxlRZrHFhMT6p61PYsstWjfOHiE47nblWyM3s8GGy7DSJWikVjY9EBrWIcRd
oF38/EX+DPntNfF7X25mAkzm+r6c+pL0b3l9zDrYte1RMNHW69KBrGhwWak8WFF3p8E/XaM3505X
dmlTqWizjF44PM7q5587dXd//Pbzb46cRG+Rc6LT90l9y3aVQrg9inDDNUq1Csf6D735noS9+VD1
0Bssh77EM6sXPV9X8uvn3tybCN9//s0X6prU4kWLRSOVPSczml0IhCyN4jxYnA/aMW+/CvxURZqh
HU6cpWZ9iXH4SJEjn3w+/0uPDAtpE+h7bf1mxITThySOMGKGs+sHkAFDIO0/EDV58GXurVNCEbOF
EY2GXPzNOQ2B2kidTAUQBUXafJHlM7MIfu7KvT2bUCg3J0eOyZPy34eDzShQm3aPuwekXfE7lSeu
B6G9TOijhTp95tuFSgDkmOC7SJjcSs7NsqrKgY6QUh7Ng7ZEUT451J9AHdrL+NyAXL+bfzmvo8d9
xbf+y9T4p+1bPABKH8HIY2g7BOgHQjaF+rQKov7158G8+2b81kfrZjTjsHHsvMNoWlo5HzW2IQz1
ZCSjUMSBDxUmBsh81byMEmRS6t+duD74BaY5/sMgWzdPlJgOIzNiVBK09rxBMRPKoWF241raqYSt
uglXZedJlZ8/t3p3Dk2yek0lJqbqzXKwRtSKOxNDoi2WKnlKu7WM9krxzOLjzw3d3ex1+KaiVh9F
yH+zOaFEbOwe31HF/bQ0oVwRi845U7hY0ksdaa6irexHS+Tebo+yc1ingXVM/8JWsj4nZpSjUWJB
Z8bfIDl50K17A/i9hek3+HbqRyjXip2pBaOkzwL+4z00vwnq7qTlwL/9U0JbH+XPEqDCxHnFa9dT
5KVQ81OLVGoVQ5pBu5f/4+90s/cUWQJkB0oZMdRrC9HW0UfJZuwiv6Y9g/W6N+YmLlnvwK3/h03v
+2BM2/y3wdA7XY4JxPEeHaENuva1a8rzz52bJuTtKvnexM39ZxzjnhEdq0SLYEdTQsvlwSFHqnvW
wPf7wZq8dyx9b+xmdcCMRCsiiYEEixK1oKgA1qBRSMgsTh7N1Omb/NSvm5O2ZVBTS2iePFjWwWNl
1TiBjmTtz4N3tz/TEwqrASyk28ejXqHsdZz2uF55G8glHBCJbhJUtT/YTO8uu2/t3MwDcOKlkWZo
p9J2BcpqYdH+c0fujta3Bm5mgVamdVdINJBCFynhKgdJWPWoXvxRIzdfX9Fa0dt/RotsTAfZSO3Q
649sQe7uH996cvPd4Z5FoQjpcOyQeGFBu2jZ7zS3p5sPnK2q/zQB/imOu9mtUMpcJJqG1UPiS9/O
STdP+LP6yK0S95t7s/mfqrjbGtIsawgda4gtauPQK/k6TFHNo0TLdBjflI5cGhZ7WltLtymLjaM8
y1Jb8Oikhb+Haqq3R5GpVcenUGQ7bYS5c5Vnrlqan3FZBmMLB0FmbhVF+4wQzctkW3gNpCRLeMW9
NmDZkiyG2eq4QHAmhs5zrymmLyAscKoI4oJTFGOXllBbM/PF5rabGnuJqiPDLMFvTWeqVi/gv7ut
Okgxh3zbptoq1o1VJ79KDTccsAXUAVuqwgPo5edjOwRd9NLk71XqbAqdzWwmVlTwuagNiIqmxMaX
bUOMivRDw58Yl16t4c5UGh9KjCiG4LMQomiWWb5Qw8AakkWLmIoBfFjP5Vw1YbXlsABBn8UwOhcW
Rl86ag3slM9gzuRbpIGkD0Vsqr5CDAWZFu3YtmwFZ1TXshRkf9Yd1aAvNp4UUf+SA/zrRb6DRsUD
q+wpTeHMrVafVUk2ckgXYfxS9smTGj5HAonxVs5kjxRBgzuI0ZxLflQGHaHhz8rOZk6oQjgDFVvM
Vjyr3bBdYaZ7SYUSASM6DCkcoxKUsETlurThCJEZ/EHY4u5pgFsbUotI8EFk9u8DJ1QGBx8Z+4CJ
Ou4ufoKLk4IqBeCMh0OnP0D0390Ppnoh6OZQN3R7pUdQT5OswlLtnT5Iyi6oIE1O+svPW9vdcmj9
WzM3myeVTRNaEs1ABbAt3qGO65+pCJzt6NlPiIBhcv/c4t1+6YRMEGoNBmzT3387taHIlzVLIcOK
1U/4CLvmJWl//9zE3f3gWxM3fTL7Km2cCYtXY5rkzI8hOIzhgmUefm7n/i0TmV4A0vHAA9z1330p
HUW2lYqNZ0ThqIWYrKS7tMHb9bNFJlUJVALz9AeN3h2/b23enBMjkZJGDdqs8LWqBRfz2npwoP4N
/ULQTJ+4YvhKEFJa+r/7xYaKOSTDAPbA2htH+xBFvuqJDV+VC/g7jRCWrfp39Qq1iS9mPw/q3Y/3
re2bQyPVSsjfIrSNEJo/4OYTwi7NrSDGLyG3e3BC/X++4D89vZmNhQZL6oJNq0wTp8h+rY0rc8aD
0fE1qtWCBA72TUldWpx+7uXdpOX3Ib6Zo6xLcN4SNDzuoMhkz3nrVambPDnB+MQ9vmSnaqkHLTQ/
PhyYts780e1sGse/roDfxvlm7ooiB2xU/7O/wIo7d+WjQDpolw+auJmqJEF9LQsxVVlW7cjYruPB
Wqa6nMuo3Zqkf+lSzKukWLRGguoEMa4NqXqR2c0yp/gU6fvQRQZsk3XXqR23UPq51EH6EZ2X83dj
0JY6vOLT5Ix5DEhD49UtQP1dNyOM+HrxXoNkkku8DSYAR5UAqAHgRU/mLfguVl8vRQL8n/4WaRpq
ELLZgAIBW+YvjJtunqZbO+wC1AjDZrvTkWuYACU4sFRjHuZHC1gfG1gGHRaFWYo/ZsXeCc3Ky5Ps
kvX8gBlXuLbNXY3Afxw+2g0wq6ypliYe2cMIFbH6MkCIWdJLWn4QA1bL/aWCLjhp+21KDReH7U7r
WiiNnJfCOdkCPstI/rjCUE8h10DGKTyeOx9qpRwkgBM9GMyh6E6q1c/NUAdzt/PVWl0NzqF1irXF
snVtsXOEX6MpHDAJVe01t00kkO0Hp+S9OyZF7gRFrsiz0tv8dMIMkyQZnYDK+LDzUA2itvNie9/1
558X0b0p/L2lm60irhKlZipayuO3Tvmo/tdGfdgGwZ42THCokXW7ZXrlUmKJRPj5CnY8psPzxTyM
kMz+3Iu744WSfZAcAeVzbqXCVIlprRW4VZRwkSVTWTB3Y+fchtPd80Fbd0cMxGSE8gmYv39uA98P
38wYOYvRFosSF6VDY/3g6Lh3On0XWd98Eq2OnTTusXs3JvUQFfUy/gzq0M8jdm9f+d7IzabdJGam
DB0aoQDPdEzzdWYA1mHOFNV6kGS/e+VDFJLaBEsWFRf/PgnBLywckmMLSwaJF1IQj6CEw1uqFF6q
rxPr9HPP7g2fjvVhQzZsOX/NOGIWmhwa9CxSn+LQL8u9/QhOfG/wdMNB9QNsvyBGuXkCtniCa3kl
cOJZSxQnuUY8sbMV/UEa9d5MQ+IWi2daQKjI+/fAsZILOG/XeGlaix5evlr6KG10N4b6vYmbuVaO
emeUcL7zYmduJtekYD7hc8XyQus1x/PWwCgux/z5P3yibx27nXxOZPFuopp36ScJP8d8PTxyQrg7
dmA3UzD8zYnc8O+x6yMAIsbUQseaIO+fLXL8uQv3fz7w+o5jq3/LkdoR1tmVYSJiBypIe8nZoxKl
u3PMQSU5tjMgA8nNwU87CKbTSY5ow7NkAGc3P0fNc9ydfu7HXdkjnGX+p52bgXJCmulCQ0ec7DVs
l1rlj8aO93MYczf5ioVnNXKjbF4yFLmavlVs6ujBKw1Xifuj+T+/xF/RB7UwOy1VUChlZ0dWvFS4
R0h2ZGXhDSwJ9FB3DSd2Q4BBMio9BmSgFjJcChq3xW+VF9VytONdOlbrCnp6CBxhcgjMU2zOewb0
F0MgsDTnQynxJg4RiUz9OAPcyqoWegeOphPKnSHtYOCj7hIbOIMUr+++uZhOprnGwDbYHtdZd+5R
/RiX2bmMUEwJzBFOnjm2aryLVCgrCCwFokWnZyvZm1crdp7aFKUPygf01H6e7ZThF25jq7hFN/AG
0EuAcYnmCQKIRv5qja8p+YSGaGKeO7R6lgP1TfOlTdtZNu5RtzK6ILfsbEsGfXuO47eyBzu47zxN
f+4Re3HkUrXOQHrBkrDye7DBYlQ9W0IuHLYvFSDh6tQtEiMwLJC3YMZkgOKZJrYbkh4xuRT6gPiS
hsoslbDfimW+6UBKQOEPTLIk4ibhm1KpwBPBTx2kU2jX4PCkANFjBNl4BTHNt2IMFop2OGdBzp4d
lMF3GUI9OdtCJ+kxqNSHoV5U3RnFC9CCR27I4/no0BNyvP5gnTtdxf8gfmp0O7OAeFsO29SqIJd4
V8oSQpP+UKDIMqYoUazipc4iv7JLCMXxBSgKo2Xq82HnQNTa9A7oeGybTc9XGgZIu836pAxCI47R
Uu5Nwf/uLMwXPYZDVdZsSf3LQkF9ws3ANi8x/smQ1h8xO1Oe7A3mPNHWgbJcn4eaXPdJFLQ13Vqh
AE1O87qK+bSx3E7IALdx33J+cUM5smwIwtx57li+aAYwB600yCPpShuy7Fhui9F282Syz5kcuspd
mj0PA7gCuolbakGOeY5stNFFv0nYzvXeDtSJtkGTrRanPnX4Bii5bd6RBdhRbzpIBjZGJqflCltf
EBYHDsKfpp7KpAoaq3xOSydo8FuKkUB5xFqfwbu1jfA+tAygSkyko1FDnagbmZRbgFrhBWkmv61q
DTbH0jT1NWEUixGK+jQ8Z9q7FoN1JyJUNlxsoXitIV3eJHM1smecna0x+tAhaY6z9jcEvmctzp6E
egZSb6cCSJh06XIQuqua9VwpIsDXflcwKoodmGGk5sIhZsD1cJuS5z6MArVGAIsugGiaQSa1MrTP
MOSuyEHzUOCwa9V+roOtEPX5W0R0FNnpzYI7NtaZM9NR2IVHOl4ae42wWUK0VZS0s0JhQBLunEhf
lVXyO9cjTw7XGmqnoThZynsFWJtd/aLRWThbHUtFsRAo0A5ZiGC/MAFDHLDAUNg0xIHNeQD/+APR
mj0F8sxqDTAQ0U6lrQahgRKhuJY6+iCp/dmdWF4uFd1I4aVbXE3xVbXhzMDPsVIjgKwACED4w0bE
N1J9o5v8U6v7Oa+gZLBVdxD1k6hBDkli7he6Znu5071I+yU2wlNvn8riBAzIps5/k57tqS7fIV94
0iEz1ftjxML3eFT3IScnrW+XiVodxgximaq3gpryHccOkpElTd/hsbk1S+i9zNpVcJXOK+aVbQ2e
CJZUDParlszG3rahIKNu034o/MUUyQwgl6BIwpeQ4dJf2149FggqvwLksogrOPxZlhvq/TKLfpst
C+qofpHFsOEOCXqr8Tq1edYjSLWMjyh6a9tqprSt38H+CZq9mZZluGlZeLG9peVWo8JzmnzejNXK
Nvi8qhu3wkZlhGweDe0SsN0XymyEGTFTsKJ6EBFzW5s7detG5InV46nRwQHkM2kMv8bi2qe/wkSb
KXSlOeJdV19i6AvYWKO6n0P3VwYSIeTENILceIM5cqC2r9poPOEKAhQ+ov/OGjrLeY/pFneKz0AY
4ZMAjBdPVqWAKjJBEzW+kgCBKMwJMttwO1nOVL04W/CjEUjFuSwP3YIhBm1boSuydiUQPpTU3IkM
c1zLZho+fdieaKThNW7vDBgjAY+LEta0PyCPuEEYdKe1rxLcLs2WK8Zad9RQn/E7yumqSKHla6Dq
UUdX5XCUdOxdn8GQJQNCcOQm4LJiI7L3DLsQB5iQE4gd8yIHCSlbNWTw87oJGk7dAVUSXYH3M7j5
UUreR2m8JgNwsgqZj4O+YJF2HEBwjiPFrRm2vAgAjtRGPLGexK/RkVrbWpReSnFa4cQajcqj0rnK
Kny1QJIAhGlu12eU1oNXCLsH0QYKtwJpJ1cu2dLM+7kO+plC01mSDIui1sC8KYMYfwYxcTDoLABM
+SkEk7QAULkSiBYMMwv82JCJNyne0lyuLBL5idJ4SVFuKSk34QjID/lt9c+mzddxB2xUh5rQ0PFR
IBSowysdyhPtOp8zQFSxUoq49NVGzb1ET04xqbY1/2gia2bUtTsJImR7seL8kifpsUDmOEreRQZ6
lH3NjeuIC41io3VN4orljNWXbLtLgzAGzZI1U/tPC/lAlzgZwImZtWxZPuOY1QWv2EqN1TXD09AU
4gl18x+5biyxfNayhEiApmzOoQxJ0bSWf0EeHrD+2vL02IBNRPtXEZGZY8ULAURw1pazSrk4+la2
HJyxekVHMQsb/Pdeixd53LkyaoBTMd5kckE+aj+MUPZOTAEJpUCMPEnCJt4tHigpGCwCiHrLBINJ
McyA6ijhxxVIoBDXbRvnEI5JGzi5OedRfghpCorywNxYc5A1STYjr4Kh4HOwA6HMuXAO4h8XANLA
OwhFTOLIBjB1THIE3xLsTDD39Yyfu3zYxiJ/aiscQbqGR2V4SUJ9nkvVJbTY0kpenRCsI+xARRbN
ImB2NLXGHa3KZ9RIrhVvl0TBRtsNnsL7WeIY3QIQo6c8JIe2oz04tJ03RCoIrGAM26OrN8UMJM5n
q0SYSYd9lycL51oln4jagFhbqtt2ZFfk9N+yvlmmUTwAWIRQjpMs9YG85YaJD04upExNMGxBNpM5
8jjRG1carN+6wh6bcaCQIn/kl766qkSAkRjNyq5d41ffxjlqFesC8KjkeRzpSw9yLWQrsnplprO1
pkggdDFqBTtsvdsLB7znQebw/A5NHyGUk4U73DBA7QMNUtD1DC6voxLEhba1IX9nIYJmmv7GrGyV
ceLXebipwi8ot4JEUwJc0Cb3Segu6bgQtFkwrcOv17czcHkWmoZ4ImpTqCpmgIyc2jScZ2wvOyQF
paxdOxVv0L77mIMuZc6eoFsjBgno7ZkuHPjVqUYFOXQB9ap0y34HVnYMMmaZ4F4Wsho34mOcdDNh
/I55tUuAKcwNvJHVJp+VyPTljTkv1H5fF63Xp6YOVq/EhDyzZKgA4Ardth1P3G6fK8eZpgLYvH6Z
WC780haiQjAvaw5G86IWZ1xXAw0AYRHjAMzjEXOkPuHJeXSK+KmMVXTzDP/T5zESQcf7tWNcVJKA
t8zB4e0urWotRkw7XFnQ6ehUciP1ccKuERzvQWkudmo67GKABCG3m5lNtsvFLy1HxJ5Cmz2ZsvuC
yK2JW1hk0dw16ga8V3DN6uYziYwDCs08uyU7zJuTOZbe0H0IaLYMVsDqvZyJMv6EysVjir0IRYkV
TTZ5HENGt+tMqAZB8k6rfO008YJIXGYq8l4r8OMkxtLB4TXYfNXieWSRFkj6CNtOWRf+2JgzIAmf
cas+h8LeaGQMpAOjPKvaNPqwYB3dpg2w6uV1gPrEtRo8G7EDLipKZhZ7Mukwa0ms4weVvkyTGW/E
ocTOkel0nfdjwBQrSNUewMhsrWrRRrGTRcKYpxsyqJG6KJT8K6JiaYgp1xuakUdYiFQx6OcavhJ0
4I6XdMRrWU99o/xtKNU5SmQO6vdVAzKM1M5HR9UNq4sw4GDES26vZPTccm2NWLKrNhQUI34sGRzz
nAOwJ3sZoTqflZ+OkiBfHbs0NT04/Ow5qItmjfQwJl8DbI9GkNB05C5pqW812WeFUFdlAZ/WV9ts
wnqpKMcUw4zJ8L2n16gVr46FMH36VenM62juq3r0C8f+uVSBAa6x60cfQx9dgTE/0EQFNL462azd
N2BlkoGuQDJDTChkFwoWlxVylAjUgcJizIEJ+dWbc6zBBSJIH1JXfJuruIa9CQBnZNN/NoA2m33q
duBmDnUBaFzsI52w1MfGlyrfRJm6KCPxgdjtBjKmADFPjikYL6gQv5UcMrmSeGVfYZ0ro59mxqnu
+CLJutlQZG8SMpcyBrt57F6B18C/HmFGiYq4nojPInsmeu52KJ3oTL4rZLZSo8rxDF16uaWmQOZj
WMJ0beJm71jiUkO6zvBMmUcUEPGJBt6GvsSLrM6deZ0mCw5uc8HEXI/Ihlqmr8bFtjVDNykyvDq+
VP2jk65dBt2ONDoeaXG0hjnsabp74F4E5uisxqtbCIIR6lG/1xhep4yHLmkZLiL53rCHi6kgX1HZ
0dwprVMpTgaAmzbi2ipp9lXXrOsU21aUDs8IYcCCYPBsPZm1pbnKJuAD0PdD0mLf7t9wZVn0JjBA
mTM3StNvhgw4vm49xKgdgETuI1GTV3skAaBQvjNU81T+eaRtRN4vWaJslKybW7hAECf6hYN2hcxz
6Q5lvUHkeNE2od8J62ga4CuH+jIfql2FlYvgStA2KRDJ4rMa8rVKolmLApzMRFAnhd6Pn0gNDn2r
LQqqzs0Ukx63XLWzXtp6nElYt7vYTnwFeOxKR/FC0c2KPp4nlfpll92TThFyV5LSc+oe+kT9o9BS
pJQGJQpis8R6FNgMe9+SNSQKDRyISxRXMLB0aT6srDg0UBevWbiYWthvpC0OUlajF8uxABPPDvKC
NUuHKd2TRupnoIYueg79KO9jBdC9Ug2S9rUKrSAzOhgPSPQfeFzC663NlDnepG4yxt7IIQengMjo
X9Dd4oILIoVS96cQMc4e1A83buk6jQ8UIsSiNeGfFpceLOoKL9QxSgj2ak5M3bAPPay9fYgK6CXE
Pf5Y9uSQgoefxuqcKNFCN+ulnReXouboLdwn7A0q09pjR3KYO3Yri9Md6iN2jaK/gg8yS+ocIAxU
H3upaXooxXnJ+a4d5FOU536GNEOOHK4zRmsNvyQCwjDO7EGv5CuL/SY2TKQGsaZFFwM8kOxsjhc4
/8RjwuvlJ6xa52apvCsiLALFeO4Q7/IQK5PwkFHnCsCXViFWnQZXtdIJL5W6bqW1q5Mm0BLQPay4
X9oqd8chP5R1dm7gtmCV5hPPtLkZWW7PnLeh1lwTcmjadsfEBIEOb1yMxLPZ8mWpPKe9+qQqEDrV
LSryMjjrgpJd2CszRrqGdX7RS5+UfDbYyqJC3rCGlw01eNDav3sTcmGwTPox+9BhM2tIbekgicBj
4nGAUOq63qiCrNjY+chsg9+pvHX2VSLERwaOwpw6UAHHVIdfNpHrRhpur7BFEl91cjQq/CCAlRdt
VuGqBaRhwxvghpVlWwNej3DR9GyUlJxGnW4pFMKVo64bYCBTpLo8VZVuiFJjPEw2ak3OQlW+4A5y
5k1zBjgU1oj5uNak9gEc/byoo71DBUIzdrIby3RW6/ZU0MS8TISQV9utW7UtBCgQ0WCGGMKCY3c2
w4MCMQvkJTUktqkxCxV1oTV0WeJRqdNfqlLP9axaTyyz6ZbQcG0lbctnGpuliJ7AuQU+m9Tlg7nI
aPSqxrhNN7iZmzUy5KozIyZUUARPAN4GRp7tM9v5Yp291SXbRFr3Hqod2jc9w8hnQyTwojEiX6Hd
wewRwaw6GoxJCBlbBN1MsSdjPlX0jMAo5aBHox6sgtrbTpor3Drd1uIzzXwiyUdf9DDJNLBnyVH0
Po7TQz6YZ1WAeIlX/DGp1U+UPZ5tBxRU3sK+QHbKWxlaOy2XKN6KfuV9DrcN7Np5+IuMmkD+ii5b
7JoEXphuotpr1coLN036bWH0Hy2gNnhnV36KaATr6qDK95CtIViWtoFW2zpyYM66alF6Foc5dQHe
gFk6O1QtYpIcZ5CuCK8ZRoTvYHc8tGPtdjq+MGlM2yW1cqXY0XUMcqUCOMKw2cj8Q42jOWG4zjYx
m8eFNcebqACWpf7oenUfC3XLq3SPK9BL1vKgBvRHRRCzthDmq3G1QdBkbdJwFcp6GZtgh8KgZqxh
ElCNeHCAJAXpfAPnhTBIenrUaY+x6APq4K0fj7NW0a6ZiOalHS1lS2fqyJaVrDZOks46gqCYqe+z
cnBpKY+Fqs4TJNolmNIq2D3xOOytrMOS5+OxNZRNbJXzwephE1BU26hStiXGJaYgb7JkPuSoxuuB
7a8wRBk/5QAVoCj22I5flKeLfOjORNgIVXUuw7GVdm8WQEY6bH+oNnnc8L1KgAQK020mcbVHWFTi
lWeBg2uXLzwHQalQDpHVrRB8WuoCbg96hjG+qsIB22VENvm5AczVFiCAAxYrMxMcCOrp4GIQWL7X
9L0b1YVJmyCJ2CGuE5Q+jHNhZB4vP7v8ZYp6C6wRWJPAOELOmYL3ZdufiHFVjBCg2hOA+L6pHtSB
PZX4tAV9Y+JKYceCbIzWIwlRmsM8UpvD0Ma4ZJVeoYDuq5hfCij2o45YmP4r0fqLyE2gz59s1rgo
Jncx64XzS7Hb62Dt86ibN6aGs0ZHGBR+PEOK2RnB+ZfVM8SHAxiKoAJY9YzeQt1E86xk7y22yoL2
GBgArQ28RN/MAq41Whmoiu0XJN6Ppbps5EtqpGcdwYfOcZZxg7DdgHtavpPWdbQh7Lex+QBTuuZm
uUoLC69lVGAqwGHHbwPPArPEfBtPJZxNQHPCWP0uM+wW8AYSsTgK4NcLJGUMFFwQVPQOyaHuHcSd
0muR1l4I9pMhqi/MO3ytj3IKuJJygbyHL+wXMMoWTvi71AFtRRAT15qZo4R+kbzj1oAaTxjgyDNH
UU8a8wBmZbNsoDPHFm6DPdN2srcueZcwgBHyZBjtQuA/iVKftfw3WFx+ql6iSMy7Ac5OCtjo1jt4
3G4+vHJSPuX4d2qVAcYMFbOOUtKyN4LBPEhSznsNhwsvPAXq+VoCn1ieW0sN+tqYDIUWBqu9HBd2
hgy2bXSInZhATcClJz7UFrwrRIi39MVA3JRaMJ6Rrx2fDEEsr4rxH3u60/PBbZq3wbT8osbLBpgx
XL4RZbpkce4yOznWqIIzyk8lK54iVTxFNWLLuKo3uEv03YtWbAF4RI3mAG6lfK/GLXXejXqYNR1g
ZfhNTMgGeow8rvl+N/nYOAiyq+w42CcVsEvTqkG6Hd2yuKiULrNaQkJKYK10mJ7AGRPYs0OILRH1
1GKczOOsr/fO/yPtzHYiR7Y1/ESWbIeH8G3aOQ9AMnNjAQWe59lPf75s6ZxdxUaF1OeupWowtsMR
a/3rH4pXxaLgDy3MfvPloHUrA6u3IGDJRW/lJXoG6xURRF6g84fT9UzK0mrLp3loeUycY5n1Ac8v
wfpffbesi8mICqjbdv7khtl8Sg2MnHAtdYuoXMoc4ANkfbabdWL+8hX8nCf1lwygC9ljdfDT4GVG
RwnRlUlDGr/mykjbDIrQEfqTjtVD3fKrJsPYxc5tLzU3rnl+eb+w7Cthjl45gTriJ2zfVQP5BZbt
amRU5VqzdTJwaOMpqD7Mylr4pspGizF0oTG3MRdaZXu21X+Q4spiv0oBR8J22oRUCnTiTA8ZU1IH
qmPtNdabg3lyLgOi8x4To79S8oSH5pyKurjTAmONH/SuVKkwB8Ls+aDC9M0szBtbUlm3JFEwH2ny
UWABXvgHH3s3gkQ9JzubpVjk0cMkiUODo2vyB0TSWsb6gCPNdarMp3qYnpsOs7hLUZsEeHbb9nJQ
8HvLcNhIXqzssdRuTAO7ZbiPSnvjlNZCz2+m6cZKim03k8o1vKdtuK6y9759Nft5VdmGm8HkKi+T
D1bjzFHbNeIm8oN9yUvOUo02h60wrM4l4BXxd/S8CYFIxgMzZpfSGd+ZdjGOxWOcTxtLrT1BojRL
IDwNfbAGhlpNSXI9pQctbfdGMN840vcoMZgBU1H2hE4kwss0/zrOH/yi2QSpQcxtsRFaeTYakxvJ
KM61td4F6z4z3iwThonTv4xiWph4sPUZJWRpuSMDjCGqafDxRx4hhbXTNsDsxWYSl/N1WFTFRmOZ
CydRtnkEUVkwZK6MZJkrwbobaq8zzh1zNaOk+CgZz+ZkZfqKgzuQ7hoYQTV4EPVWvKgVksV4Ga05
buO4W6dWs5tVidnMrT0n2JWBXEeXCDLtpIG++oGPBlVxVhHWGnRmmwoAJ+ZnTVWnQqxWmhKvlLrf
j3XoWfN1bnOWgpBYpKIQqIhNhuLqHJCC/LiZPVxNMWOnXMlrYy0cnDra5uIt5GWGvjb0IFwlWou6
+h0sjq1x3vIjSozVe94+UosyKxH9okmfRFR0eNYTLSTAyxmFVBGBbmP6iv0/KU7aNiJACoO7g+M0
Gy0AL+qKbcg67OnXJG57kUU6WDs8g/3dB5r9S6qgFahU20WeldeZ4x8Cu2MelxyGEIRENvZqqDMi
l6gHgBC7VFkFLD1/LAhEm92sRy0wJdcdhD6LKZNDrewQOpbl7T4MgGer+mFMi0cLIPypgv1HNw8p
DItVc62ZD424DpIy2LO6WFpKuwiC6aZqITrqn5hEJUu1KvB0DIoGH3+djyaBhxXP+n7uu961A4sB
sm4emfgczGbsNokIb/XuHAc2E5mKt1AwL0AP4GQG6AFrqszvFGnuHaVfFkGMysBGCM5bsyevYsxR
WIy2RX0uq3FvN0Ae2Bs1FrRnyGXN1K+GAd2CFRxzChrbNh595bF1mn1KW+2AObU6cGIg5MEHxivq
Jy0K3JbRsKro13Y53cnwgl9jQV/4z2Y6PAV8RIrVr82iezajd84uLNKAcILh0DfQRJUcOsR8Gq1h
wQDgwp/Y6mIglQ34LwlvxvHGkg80bjtUiPgbdKuJqX9J4Fxqq+RKSVI1JvpYVkHkMyOftiqUy16Z
X9Imx2FyGldR99EqNJyQGR1GIq1S7rVCLkTT3ArkZ1nQLYbhgW/FJe/QK+P2kAb300xI4ogp0Nzf
+mNwzoS5bozkoFmErSV6ugEApJfDY4OswqqxVqLFP3qgSLYnN2AU4Iv3rnjsymLFXNCl52c6Qy8E
KqwyTyUkbtKxnYeonIMSkIvlgUV5pjktUqM/Dj06n0IcNA7QSmk9la9EU5W1LNL73LDJkij0beo8
OJl9wsQErsTgoazD7BIQiHdpMy+Ns4K51JORdGtsN1w9SdaBSDHtJ5Qwom8CmluNarem3ToGzDvC
uTznOGM2w52g+plovevAPCeAXQEJx1NPjVjqXossMUfGqFkjzmMMc2rjBE65bKxfSiteetIEsSJy
feNZKP4SvEuJG8Z0EBcTHK+6yR0CKOo9iSjFbWpoJ/xevVy2RC8mXqIaB0gmbCpA3BcwDBjPMoOV
5sArqB7lUK+jYCLXmY6lFQcIqqVM1rKnPlMCEk7lsemM26Qeo0Xpm59aAlebFN62tDYGM8Hhws7I
/kFc9TM1BdMkuDS93nla1LgzAzQVPVGpH4uLSdn40MzTu+OEVCexfC+l6Y7+Z9JObmHggKhYiyBE
iScejBYLRuYCgLlbmvWlJRsOX5D/yj9HzNZmIyCdTltcXnJq52vVfvUjShTwPyN/KvrH1PHsc7at
Ivahajzac08ZC7TYKVBOitdAHyiVqaIi/aZKu93A18DpPS6iudyplrlOpxgMSHi14t80A5yLSSXJ
VEB3a3a4DXTElwxUPGJv5yNQ9KslahJPWYFavaL0x+NPqWP4AVCPVb4TMhZ3ltKrCwnwYKdNBNxi
7YquONR+fowtea0ZAZZkEwMYzvvePoeDfE36FoSkTO4hF14pbX4XXaJLfKJKG/B9ABy6o+EuF7W6
CCA6a/Z0mdCgK6a4Ve30baovlhs5RtXPPDhcuWhhzFVTNR75M6usvIms4djq9nomrqFhrasmGa5z
+hbDE8im216fbsKJeU6oHvPgaSwnb9B7221DbCPMooR2akIqr9uHubtJjeA+lGLRZoJUPTY1JV2P
NfGCct8ZDrv/TuMYTmnGB6L++u7ZtvAnVHv4pBe8L/TMIHGHBo1a8BGE/S6BjdSp7Va3mHeTXAvn
1FrYUN1bJm6YrntWdTH/sx8TUjslvG/YyygU2uVchmffMXDPu3VqjgR2xLQiBitX/I3GBpuwrmdY
FQ3Aox0+d7p9iI35ah6YZtVkZPS4EjPDD14v44E41smBI0iQqELRGbvUwYM15XPX/PlYT0NLXSog
1E2rtM9XwaWlCznLrLZ5bS3nhViSY1hErBBboenJXn2kdl0OwkLOYDVVj3bX36p6dh+W4TZyDGo4
/X7SeUGMi83moQUpLExtGYb+EfnAOo2HawV0ume1qBP0grAr5aK1siOrG5OtYHzJSBxsJb18Ve9G
kzSPHPWGkvowSsih8ldiCHaFkcONmufTJX1XBOPS7sYtJd4+iajgwJPySN+nxYjD3rXQT4a0X1s+
fEORS1+hc7Fb56rWsPJr06UAo9KamciOIXEW+L1AuaEG0kamiKSPeY7lD7tk4phDXim8Ko6Pc0rG
mlneSJ09K+kc2+tT+8QBPM3yoAAzlVG6jAnIZZI4PBiyq107h55HrwDkBOV531vdWb0Ue8UcY2BI
UG9Thrs8us0H62wH7c6syruQdL+FzIyDpXYHfSquFCe4LzX7pRn7jRZphzSr0IPXPjaHYbY1E3V0
0fE+dFl+hIRyLzO5LQdQEzacOLGPYTQunKLeRszHI96XGuR3meqcbMVEpDwcQXugFAzXJsPruL8b
5xGyNF3coJorpUjPcd6irNFXbRevlUws5l48Mk92Kw60Cf0ex+AVbqE7K+1RCRQMa5zgys8SusuS
xF8rPsomWAqqw7KbPT+MX5UwXCb2uJ+gS2G0cyRAlh28+kAL+moKeJ+hvsRH68X0KwzeLmDv/DkN
8s2uilWT1XuT8WFvl9uGWR6iD6+YSTrVE8+y67sGuQLl96argrUgONbP1U3jW6vCsNkR+n5ptOIS
f7gEwHH64ZhDHGrwnJ6nkok/xZXQd1naXPm+ujdi5h/J4M4tld0Yrto23tnZuNAMfmZm6mDApMjw
puQQJm3LH++pV26dvmScZzeryTaxqKsfcTek+SRCsy+r25ExWMNyxYJ7H8PjkwgstSo/C8YkOdCx
5ldX6ZBi1tU+ySG57zUOG0K75zE65rqyr6dpmwziZejqraCtsKFy5pq/KW31kImGyh5QO3gTFnNf
EIsym5darPIJJWsoYlvTGgAB6uJkddqdSM1VWXS4gxc7EbcMhsg87OjMybxW1Axey3OVfwB8uk4P
JU34Fjw8sE5nFxs2ibvTISnQrV7kCPQWV7kY3Q7MIR2tReqM9+R1L0Y13ReNc+qqbj0Kw2sbueig
SOi5tk/rbjf10Xqw26tqpqGIlfVcaMh0KHbL9roP5Krs60OQKQAy7V3cKsskFsRqFZjMcWjl5cqO
Qi/v1V2CFXEZqAeZ8eVHV4QDbvthOviRuUyJ/GnL20qFbcvYs+6eLCyTOzi0pQjXA52GgYVmgIlr
JCXq4Mpt52QHarqDbPhCQ7ziuCYNtF/FMz0V+osM28/EVjapA8/Ocm6R4dzUBH5squ41ByVBBryx
dILbqFFFd1eYzaqtXuTcvvSzD4yhnvMIDkqIC6jELjZ/FY21tulElag9hOrwbHMcj4whBl29nn3z
EET3uJ8uTODyTu1WAYHEOTOFoa9P+nCvxy1VUB1DxVUAXcb6MPnGtkvvqii4hlibpMOhZjJPe1kD
noud8D+JxL7RO2ACHU3VqPnuHFgPFsdAMvhbR4mupstRNIZHwxyecYofC+nwDdgLJx1PqW0dYpUu
OxqoBs1qGXEsjELfmj1DQRA/h+9sTMO1gQN4zFvOU8ZA2ZVp/jIQ4Y+FuZ0KEx6I/0CUnwcdZBvp
JOnNIILIXoggK5WYU71uXUvOVyNCkabn88jah0ZxTjjX74VUwYgTSF1gQhaAAzjsZCbbzv6wYiQF
hm4cx0FHKv3Zj/5Kiw1ELRNdzQejm7WUj0kEdGD0xTo2xDYh/ktVQ4hF+TkMekTa2SmmrKya3q2J
WMaMfpfJjuJV2+uc07OJJDwmizHsT20zH8euPlh9tobDohBQWeB4p/EfeDrqc00vwG21wZY4rpPV
EERWWOdgepfkq9VtsA708NBE00GW5VVFsn0TlMsAEVyev1lBeO0DGxuldIfiSRnLHYcv7dza1G/9
OvW6rHFlRSZha3uafqtxtKTGY9LFqwi0HTnPWsY3qKHdPn2ojPFKEfpKKxlSqs4m08M1CWNuVs4k
3SuL2qGHIbudlq5+9FPq8KJZG3ImUqukxFBu7Lw/OZRHfvs5d4IdvCFqrt1i1ukNzGcAMhj6NqdZ
JyYdhM2ANjJP00dNSZ923cscX/KFlZMjrEVNYFvbVfsonVex9iz8X3bxEKrWc53OoGcpbD/ytHMY
QVBrmyKCWFAtuyF5mxXl0HeF4lazvmuC0c3xTxTNr7jPljZAQV2XAQDWIYNUKbsPREGLS1JEZp6D
ltmrseyJpAZeAbGHFNsWilflV3Ohrsz0oyHar6GuybNzzq4QpzNQYe1NfkpnVVGuJE8MNXFYJmtj
gU0oaMSzpDkFo9sGfn+VZP2dGRufbdW6uuW8+uNTPp2G7iYvocYqrjlrv8aRNj2Lt5pZ39jE5YU+
Dwrxewv21rD3mX6Sr5hHI7vrl41dsitCPrFAAfXWYVmXzKyNhgbywmUclYH/NySib+SPinfkrGH0
OG+NHG65vjRN52EAYQhZCllNcrFfgwVllCj08yFRxXYBpzmWH4UviFLHoMnqoG5VR9hMAD4lUU3D
qsz2nZqAQVnXNQCO0enrILb2faF7CZl8kr/bgs/9jwbUaBe10ayLGP9jE3/oMKB6U591rfswxetc
p8/GCM1+Nt7mPn13Su2hLHWH76S51WUNkjl+5jpzSuK269Q6RzqFV6P6UNymBx1+cg3Lzx7yXabf
JXgd+Wm9avpyJxVIWhQkSn8fkHTZFM9T3HRrAjknlEvhujfCK6fMf4m+uEtFL0DR4a/ImfKl/ZRG
PHjSbJ+SssYhJl+EvXb2e/umyON9hrz+RmIIe6n03bxnPRbGuU0CcVQzwwZuBbfTtedpJK2v0/KN
CvYZAfNWDluWWa4VK7uFQmiuJf4pGK67VRuCKhfJOnEYQjcGCY03MXwNpUtQVADkackIja96mLFd
N9OQYXu5VPDTyyS5QHW6msqbVlWWfnShDLXuCEMuVHvi/UCn9ODQ27dK/zwiahBJ6YVqwQu0ESem
u3Yo0dWa5xl3uTKtiZJlEUgcziGaho70cAJhPBdte/zDy+Rm1DLP7FqqyHKJWsMVTBTHvFq31LK2
ET1o5ZNvy4wE4mxfWWJ1mbrg28/Xkh8CkhA0qDsWCySQLIpeXpXOu288tXJaGWOym31nWVo1Ug/J
HlYxzBxXLfOyBPZ6IsuTMalP5kT4YJE8t8oz/uYAI/E61nvmcygYZt54JTfoN7Kx9KyyWpjmjOfF
dR35q5oV0DNcnX3N0+cKdW2yic15b9udsRgBE8LBXkUgTFajHrsx2htYB2qFs8aTcdF0eGtE3S7s
7EUOntTNE5N/iNrqay5Pkarvke8Ts/g4lfqy4su6NHwpoZV46GxmURx1xghDGT513WOIl19SgHf3
dJBBhtBJhcjNWIIsZbtJb+sh2Pg67Wh5qTEfK3AVf1bX0rlVgcyL7r7LGRLSUEc28obIG4R09fFq
ThGRhKUboOFQh2yJiOZucB7BqmlYpn01ZWeJvfkYP5vNsxPTsRKxFj2TXnE0TUFWvMYw3/QymtGa
Lb40gtVc2zvKtGe7hQnVTVTN+GwmIjjIQFyPCcKnpvK0UD/2TbYZQ14vrDFR3AuI9FJSaoLL1xJl
zfjqdJTCMvJaeEB+BYxeYaQdW0tlJB4DsEmkN2XSrJ0IzUbqMIiZhIdGQ1C2zGGPbCJZKv7dxAas
9B8hQRviThn6e1svXBsHlmAY+EyhJqhQwGk2DD7OfhzXECBvWycAy2WnrmAZs23qGkHZtIUsguVk
RLvJf2pgIkL+6PGQdnxipdtN18fv/jzv8j5YZdp9aevnOBFHM8FKg6nB5cyoAbpqjblyvKjM6kk6
0ab2u0Nryg2M832fQVFhWekpyE0cnWEOHNRQf+zYM+JWvS0UG/yqXqbV/ZTXu1p/qSL9bEi5yjE9
D0MTrrpwzaDeKdO8bRICK1NENT2AnJOfOX1f5xC4KlQg0Ih+xIylZxHM44qDw7Nq+pyZCsPS8ExP
TOjB2vwiYT/V413LSCjL8POaq5SIWGMbBowGRUyVUhnOhyVva6BHpVFnkk8T9vz80FocDsjWCA5m
0jonR84dD9rd6ErG7oDy7aGUsLNptfKBQFAKcN3lk92HCNjUfHht5+musm/C8Ri387PSGpgAIFjt
VQQPtv+uJw40X/M6nudfmuKv0qK4hzW4N8cL/zy1j7HkDTV+DKjVQ8RKw/C2CZQTXHyFiQTIfdOG
xqob66MtqmMg2l85eqVZt4H+xoGPRMVzNy+vzQr9ns0Y3NfrAzjSwVaVrT1UK9BVfIzMA13oNu5Q
ycw1laxeXvtNBUWWu4jqm1ptV9OYg+0a+6ZP9k3+0KUlvF5l30m5VFBaYby8bcr0EOZDDpHgKY7e
dQE4J/BK0JqMGFNniVkxQrsIehGrHYbkvi7qFxsIC7LwQUv8ZZtROwTTqZTFKquLbJVX/ZWpj9gX
4Tw0WvXJMVsviqKjqWGdIGOghyH5HKL29pKXENQ89cQEcYxTDGRxKxosfgeZugZE68ziX7Uc7neo
CjdtYb8QFDEZUMnLfNNNI4TG+Fcvmv3UKYz0XnDIcdZOjmBa0Vaz0T+VuuFVlDZhGN6AiHi5MS71
pGcXgiDvDEdhGO+SElz39V0RMS4uQizzw8uneJnY4WnNWGURxwlnCFYuueENxWPfwtVk2tuP2rIu
lJM1GCeHz+zixaCbwRJ6EvqEZKsNvKh+Pl5wZwUa6mi+zggDDINMEjtlhAMcAGpF+xK9WinHEzSj
TFU9PfGZHtOTkoYRduNH13cPE9sQCJ75IMB2UmBi00Q2Q0KPfWHGzZade9PwKR2TDihKjmXgo7EZ
vV5jBsuo2KN3fqssyoOZoRr6moikB+Z3an8UlrxMk4urnmCKVjZne7DIIu3tUwU7tmmCVd3jHMHv
sZO7dtY3isOkgu5Nk5Pb6jU6Z6R4RUF9XMFEtZYFbbuSKJtyok0rqsegpFVKE07eblm1/arLtKMR
8vcGiueo4Vn44ROu+O/h3K74AK9aIjo0y38SZNL6c7PNAIqGfLwLrfAo+XQgZa4avQhXcTNBxtMg
U1hyDcP92Wqg3Rb2KWlLdYERxgI3g0cnThkskblF1LrpqFu9zJcl0bdlCz3ZD9RNx/2Ps7nUtbe8
sReCUHodlrsRlOQjoSxINCAjMpljaztFOFTBM3Elx7LwkT+a0BNMhA+xf1Mq1ZNW00yqybYiEdTU
iw+8bHYyLVbC6DwleyKQ4p7WxR3YxXJYFwoKqhxn1pz5zoDTrAi1Vc7fK9qK0fi7HZZbA4VukuTu
PLwazNGLWrqafd+W9aqFFj3a1v082XslLiAbOyhm0QnkdMqTfRbVW14IfEDg3IX3+aRuClwKUv9s
Be8DcHfRPDlwxJTkw5cIdqyqRcASLYJouOraYO/77ymy+aqJHqe6ONeA2o1MGBcaG5kgu6WKXPpz
cBz5uwO2lDnQiIlGZBffpWW0iQf9xBnlxtlbjMyzJMyLrPGHWjwpPADIfuRU54yWmD/UTwJ+i0AM
wBhgic/Iu5z7Y9fcxE721ht37CI70WhuEjHoSK3+BqPy9YRvgJZpG6WrPRWsuq/aw6wxi+irq4v9
SV9hf63gTc+gfGrqe6Uz9prVnzG02qBKd/Oq2+qyXDcIxdsmQ8FETS1GfampgJXgCkW3THjLJfUs
DNB9nDF4gogyV+qqdaoXzmpmW4+j8hD0PgnT1bEyPyMbyxELakFF/yjwhtCY4PmdQ5L93ThdJsbI
q+kQTfuxmaKT0/jLjpeKk9i2YUIxBQRPl+K2HMVxagB9m2BdkaMikRaIaUAl3LhGIIDyJ/NZmrcz
CG18IU8b2S4pnNU0dA++A64RTzojg7dOjktTNkuLhB9XZOU6bMRdgqRVKpDGHQppJcMgAeirGm+H
0TiYOhJhFX3D+KhYt4TYXuCShwYCuG9GJ1+QjKcPeH4iTILRdyZxaCfRPGmIUptKh+wPOYaGl2Zq
V1qfVsJWVSpLJ1ZgINMPF9YxNG4CY0QKCdnOR3JUATzSmMIPR2/dDlT9+iKnRHCSyUtoFCvGhRWq
mblOIP2QPh8Dg5Nw4GeA/MnWyN4m1BJSXtJd0IZk9QmnsmXqRAiJh50lyjN6RgYU+iAhk9LH8Ptq
1K3wUFwbLn3TaVfT4DCtypexg8VcdjsWLBl9ZjKCuAWpWOSOpiDvBHZAAye0Vx8uMiwNo9yuJYHe
tA/a9Gobv2pToflinBjdiIvOT4yHC+Mxho3SZr2nzsJzwvbk4w/QOQW+Oa1bY4BZMaSeYDAGCAZT
1MWDz/BOIkeNCIVV12hFrwuaozxP1jMgqBMjfk7inbQ5AedmZ6tQGSbZbMM+PBkhIK0Y37A0X1tx
cdvjf9OICzOvuynRiQIWM69xvMGpz7F9r3CI/d0U4VsLEcf+X08E8cWxZCxT2tEeT4Rc+3TG91Df
JfHq75f4yfFA/9Ofoml9h6KBS9hMlusGRpj6L27CUFXHJOrYlliI/HmFYI6jMC64QtWsuhJpcbWS
vrn8+21868FFGqdUdUNYpvnV5oyk9bouelxQ21V9yE53kLHhoz8ia3PLT+yTNuHJPFbvwg28LnbF
D1Y52sUC5asD1++Xvzzm38x45kxvk/DiURxfV0cY/27oIfCI3HZZMdTYzIRk/mDN9K3dmSXYzHTN
Nhy4tn9eUtOwjkpnzEvIWPa0BvZTgK5Lh5odDnt1OPVt9WnKFsKlNH/wrftu0ViGFHDkDOJ2/wlq
+O1u1ZzPNSNNzK2Ds6I8hekPb/O7df/77//iOdJlFy3rxO9HHRz5v0DeJijNf18x3/maoN8kAUTF
3Iq0qT8fX93mUZFfvF9C45fvoxM+k+2TiM3fr/KdIZStWjb+mY4jgFb/vIovS62qmH+6Rbzxpzsr
WtI2wFEJrB+Ww3fmRr9f6HK7v72SLmQrN8GA3UK/G6Ash1sj8NR+B6s5jv+FH9Dv1/piN6fAd0um
gZty0oI3M3v0YD+8nW+fGyHXlNhIcm3ty3PDRXXWNEHRUUcHAAqnfXCEN2meGf7g6v/dUrN/u9CX
5xZFTjllOheylRcbPAswPP3ha/npXr48rmTMbaW1uERlNV5aTMwdF6I7Rlwznn94bt/fDi+HvFlV
GsZXF516VmK4nHw5SQgbaQ+ZbtbWf1/Tl9/xda+ztf+7hvklciFjsgxgzzViewv/p2OEg4oOIoHY
ZI7jIvD84aa++1TJqhakexu6AJT6c22rskSdGhTYOFym9t3OukjqerePf7ixbx/eb9f5sombyYDO
SOc61kOZU5/3Jy1++/uz+3YtCBXtsMEQHhnon7dSWVVpaHnGp0O9gOew47HTLTQ0a2RN/f1S397N
b5fS/7xUm4Z4WNBzuGGzVa17aOJK9kOQ+HfngP3bJb68GFQVkzrVXKLuH4vy7ODS8/+7hy9vZFaM
KSDVlxQR+5ojji/n1AI7/f0iP93F5UH+tnWWMp0FBDiM9DSxpLy79Yv83+wypBeozCul4CT48xLI
xRWbwHViMOqthg9Uegu9+e938e1H8tslvjwqy9I5MGcukQVPPY8K4ppsNqSh//0y354zUuckU3VB
3fHl4w+nJhbWxVIlrpbDdEXzyZbZFFdZAB79Q378P7v8f+00kq/EIgzF4Kz+87EpLYQiA2dtN5jY
MRfGWu5UzLIXyUOxlgcOoHk3fo7N6ifPs+9v8j/Xvfz7bysiKDEXFwobdC3eU/8V1bLvnKvwnIL0
tj98Q9rlO/zbTX7ZskcLWCTzudilcWuVJ+tjgvJMHlprHHXn3i+OgPtDsYN6/fdX+W06mv2fxyu/
vEtAN9XoAh6vf5+8GtCkFshjnuiHV/iMnQbTfdffd50rrpodMisewutPxrU/PGj5ZTsUZepY5sRf
4MzXqXp7gbxCLyxCWFaruvg3G+Jvt3t5Eb+9VelPYOEZFyvGZ01d186h+inH8dvtHUcoE4dJUze/
lnuMc41qwNUNeOCqqq8V7a7CdEg/2Mr57+/u2839twt9KVsIpfX1vGDRxJiva1d9cltOP2wo37ZU
kvx4zAWpXv/LutBMxzhWW2Kfa29Ywp9zi2P5Zm3Hc3yrP4NdiHPeLpTXS6P9AeMR4oR99/e7/GZP
sw0SikypCpInvjZ1OAnBuw3ixM1poHBRWzAVlc6zbD7/fp1vXtsf1/mydzZgNhpKSkhsuOK0GghF
SeSWF8AFqtZ/v9S3t+ToNB10wzzbL4dNonRTmauQRKFShapXcfLnykn0/+bJOQ6PTNoGVn1f7khN
AlVXdO6Iw79BvH3hroOOhMYPrcB3XSinwH8u9OV+jIpBVXB5dCMmBkSvKZXFHHxEErhhCKnQ8kPW
/ClK8vuH+J+LXv79ty+5MILEtG0umhlPxbBk2sNwBMS9+mHHuDylL1uzTTyApjqYxpq69eUcmAdr
mIeC6wzpvm2u5TT9sAV/8xn/cYEve78cszoR+Pq5iTF5kES4jRcf1Pjva87853X/5UbsLzt9CDpp
qwOrTtM/Byj8cKiTpUx2vjii8BwxtupLpjYHps9ivkZuPQdLxpZR9WZp2LmdrfwBr+vOPMLzN5SF
lhA2re+RHXqCD79+L5Et9PINmupOMDo29ylYW+aAfB5wBcuUDUHiMQPnSnrChJTC1B8btNqba7eM
vAjl5hA/iLDzYvuuaN+CFvkqTB6zuQZIrJBFyK3otnYJRUDeokIXxU6OxVIdt1r6DO0NSwQ5Evdt
LaqLkCHxejzfq6suvjXRLQNpZspBJyQOWvlU7ko+uoxgZ5wXLsTWBO2e2Mrho4KA6F9rKkMM+1lW
Nxqh6LNyJHsvvySmM5AsTqn6rKpHSPuqINNlG8/Ldj4Y+mNlZJ5k7uqkyR4DAZJVbZyPYOdvbEo+
OPrVqsqbRcCgCiB7Uq5mDGEDpDPQ8415C4a+B16vI8FIbIncK9XdWZu9HJmzsbI1pFLLMHuRkYXX
zoMPdNvjyxOp63g4+yQZmf42Gl8z/eLKB9JNcnj9KLBdYs4Y1jBIbsNsz7TMGxHLd/0GKkxc7rpi
D5UUFxwLwLQYeN7pOhF3fX5SQKT7Je6lIxyEegUhF0cfrhZWrk0XHsdXFrMdq9pkJgol9M3FJ/mV
6LsQq2AuCe2DHaCQcK3ntZ18+po7q9BiKy9mxlf9KpAY6+jp6R4d9E7FlCAf30kLSPjTxPEj1T0L
EzXHaHinhxi+BIbui7z8H9LOazdyZMuiX0SA3rymN5JS3r0QUhl67/n1s6jBTKVYRBK37ksD3YWu
kxEMc+KYtU++RP3/SafkPXhCvT6D1BrJuw7mXWWQeS3IELjL3D2m9MfSnUEVaRrSlSxuZGEQYpM2
Tl+uu7pmyW+bAjE6mu8KwHKkxEvS1XiZ7ZUtUb+u3dawWYuh1JTWtJ5O4+qn02ir3j0MXXtanIOO
/ihSaiZIrVMzE9HYE5KzBctBgohall4l+7nT+o1s7B3D2qTUHHJ99caDpK47IPIkqrwmphYuWKXm
nSLQ9k4uIoK01O1MCvOUeJv5t6L0nEg3BklAqntj4XeAKFLjnVTlvtFOAYmvXnnpzQ9dUhaevtVo
OPkZGflC1n95/a2ifbrCDe2IS9Vdw8FZAaoy6NoUxXtB3NjyPW5QbNnXhbLNw2DpaGsl2FYU5EnN
vk0f8vTGh8NmercpYSRRdenV2spkI2Iw4Lbx5FEoEwyFtvRcRdU6BcMXuofEuhdpG1QhWdT5QOWv
2OOsJ2hMvr7QA/IifkN9wJbmsC2tTK3yPmg4CwVt09Jbgauf5kf62mzu+lal5ecd4pbKMZJHApnP
jZVdySTYXDreJarz4APs7fQEmIBem6HmmyTDp0F9cpdeh94P0JSd/GFY1yj89Oqmjj60bJPawVKt
dlQj0K54ZUFJoONGs6gEomSZL5btaclY14JKI8NVqr7Z9rF4E/Nj6m70aM+353jxo30rbXiDmBB3
lTedZFlSPGTdrVgniyDNyEOT6Lxhv0k0Y1L1uCnwLELnIfWOSbeRA6CHylq2NqEP9OJWTNd5t6S7
3WGHaLSYU55uUTK1sMvnQKVwrSYds5KzkqQIZLdqY6mvlnDngGeS0PSgnD5PbxFTDoGZikspvU2a
VRfvSL2y53Z9sxdBE5N38Q8hDC5HoiNsMfSQWQvyyaFdM7PXAoVdHnheo7nSrF+u9Cl1N5nxrnuv
Ab9UW6ja2hF/9OSRImcZUI3WmZBUtmZ85SU/HYDDOY1r8dVAcQgsiqOWPuSd2vkJh9ihL8cAjtW9
t86KukS/XNXxGyCTqnpt/FcSO07SUgLwYPmrIp+JjU5F58+v2bFCYxP0mi7EXLOoR1T07tMOLb+w
cRv/R/+rY2/ZkLfqxzK5sYsZvbEpV+XMhTBGj44m0mvRpk8VbN91a7yxSiy+CMnqy1f8pB92bmcU
YegEzYQB7Qak4X5J4npoaPMkzjoYbe0D9di5uM2q58tGlbnBjbzMsE8jBcVC3IrTu7FMPvLVb/Fg
rPvNvlxYi+DDu/+RFGtjWXDxkupc6Ct1ka8pH96Fd7+dVbsmFXSTbrXV5d8197NGPinsazR3Cubc
Revbb+kvomcrpr8+n/EPp903nXeeiQgScIjvfmjUUPERpV9u1Rq5W4AFLanWH5dHI08P54+VkZPo
SQCV28F5g6m6ztbhY7LtDuYhX5l7ayk8WUv1pF3Lr8I7RIpNuq0OlMgu2o2wmtFPmIpUsI3+/4d8
PRjP3G46rFP48vwQvMNWfgJ6FBhrOVxF1rNAlYQZP2mAW/T4UECOuTwJ0swkjAOnMfAE4qnYhv0B
HHUDY29df+rK4qVb0da79KqFsa8O/6BL+W3Io+0bACwQChs3Y8iW0wMCu3MhCDNvwolnBhoOssET
WyUXYQ5jP5vXMqA6PxjyKX5oHTwdimvcP1+ev4lAi2UoiqgRISQMOQ60REGYxIFFaJuiC1pylPSh
z9HuEXRg5Wp2Hbb2u98V95eNKsPKHD07yF4TKOQdSiJ8/NFqpY4kndbkZcFzI3byO7/0IVXpD3rc
bGM9u3JaqRpoATdhTwlFQolhXtEPnRsQl2Ra73rTWfsFaEAt6a4BMxxkU+IKDh5EDzRgGD9opnQr
825o21fL7lYWNQ+QpCmICTetLm4yFyoau6GW5X2AY5YYP30YpZlL5azRzQxXGqJV4+GaKMwMmW5G
LI82aqk3bUaFF2FDkcuxSu0rPWqfFH5P4SZPPkAAQlDABwCwo6yy8MTmPw8zW2c/YCxf4JqdmKah
wElRqVdyHB+DyIUdkM88+qcWE0tVUw1dMRGSH8IpZ+u191RXSFvM+CXl/zixcFx8egKY/5p4cNii
EuElu8uLaeKstSxJkwYRDcnSzJHRItPqrrAoFkt76lzSJ3PwfeOZm2PSiIxOmqbK1t8icHHtR74q
6Dz4BSTlvX0V+0s5mTEy/NLxMrHOjIxuDfrdajUcjIhGtNRMXNB7UeTlzyMi3l+etL9PTV6rJEop
W6FEwLRG8VU3sdWKKiwuaPM67x9y+hjUZ6KGl638vc0HK6pJnhuROTDO39dD0Il+FME9W5a2+uho
3cYqdOCtlK3THpp8DoB8qcxnZnHCqftudTSNCvWgutJCF5TTfJW3+tGGZCS02YmHqHGbrG5EgCoi
4C5qXUN95j6anFjyEhS0GKL5V0IncGiDzzWMhzxdTJm2sdfK+wCicXlm/16PjPHMzHBznO00RANy
saCuetmJ7rXQwJUujOeWE+aymckPeGZm+BlnZvK80CotwIzkRJtQ0jZisYb2TkWmcPjZGfKMublR
je47JNPE3rQwpzvWVshQzSvzn0mUry+PatoMwpSqDitC/XKZz0Zlxk5NDxaL3wd4Upi83RRh6MKd
OQ3nzIz2mC4ENN4rwx4TNlJ4Z3ebvJk5+6bXukophEiXuqGNHzCBF0LdjlqkZiNz56J5l1VgE0Ch
em5FO1hPp/8QejqF1P6CVYcUDpN4ZsMNa+37scVaPPsNI1fIM7yWzvsGGENaHcrYuAHPf/mDTW0q
SVSloaxItkx5dI4oiUPnRW1wxHfmfao/syL3klGszUKYWYFTYyH2ruCWyBYWle8LnuYCN+5iGkYt
Kq87AfywODNbU6vi3MLwC84WH6Ko5ADgVFEYfl1rzyJthrU+M4qJlwGVK2fDGH7EmREttpLYHIw8
0wvwO71yb7vDI81LN8lWXOdHb5/trWvhulzGN9ZqKRzvxBWS2o+Xv9rf1xk/Qpcpy9D4ZqI5+hFO
W+qSyy4AnNdBM5TW1AbTxJ0TqHxAz+IfbjRJxxKFQUP12XCUnQ1ZCCTwFoXFGrFdIjE0ugQFuCth
W8XWP5zxZJ55Kw4PPHNc5WY4ZmP0Eh5H6ACQLdJr27+XENi2aWj/hyk0EAbGvyHTPZ5CUynisDOx
lIBBy+GT6ds8KKEuntJ0Lt08ufTPbI0O30aqmzRHvmIpFa+Jepdre5zhJj1q4dotfsAu7xL4tUvP
+RxoU8b68kgnMhGsljPzoz2ep31XpsHw/YwfpIl6SMB0XyjPBpkcfVOmt5m4QPJgoaIGRQhMmQsF
DZmO8Sl2bn/kNTQe/JMiwb7b3+iE2oCjick2AzqaVldWuulw+soZo3NTPlqzhuYodZAw5T2SHAn9
HrYezTgKk5sQjU5KDHl5/PXSUsSGZ489OK7Zp2b4m0JMt75Hh3v1IcHpufwRhzn6ew7/GBvdBIlY
QK6qMKZ32msdC7eJoO1cKTrR3jbQbhapNHf5fG22SzZHJ7aZlHkaoM2xdP10l5YZXl8H7v2qtlB3
5b7zTPUaeu0ieSqadqsGzY8+V0+2XJCiLsNtFlQLicr1yxMx8eIbSgfJTVOZJsnyWN3PTtO86XIO
YEOsbsRAX+aRtgpcYZt34TGiWdWM9morQAXqdpoU/7psfjhZ/5oTU9eHYjLiMvooq1c2gQpGRiWX
jOIWxYtOT9PoTPxSHib2LyPIdhnU31Eb91fpkleYZlEwRFHsG1o03+1U2pnhvZo5L4ISnzwTLfei
09dari7dGkQCXUh02SsAGoJ1Q019S4RcrMtDq2Y3ItIeZZxdd3mzCepfMZ15l+dk0oc4+7mjezfN
XK02XPZagbIKfM4rHd0sScJTEuvVZVNT21oWRZSfyRDz+UfbWoXDIncJSxJNHl2kP6+ak3iVZ0yM
H/REPZKGpjsmP+hJtMnJTzBQy+YQGcWtRvcBxfDbFiUkpHYebEE6+KX5HOT3pgxrk7ahAzodyFP4
zlGR9f0g2pHrtGqF6q3cwMuoZ/yRyV8ri5TsSBoLRhn+/PxuFmoX3Bq/VlGuBPGudmbCG1OHHErz
eBuIEcvW2GszTTEUKfQPlhXJZcr7RSQyLDBQV7738x8+7Zml0UgUThMhdvHpI0WHCQlKN50Tvp3a
vLIGG4JXucGUDX9+Nlman1mZ6jGYRvS3DekmKy2OqtJsLo9kaj8MBdSGjFfNY3VkxjPjPOqhZi8b
+Lq2+czkLnqd/vGZc2IiASFRKfHH0MivQEbIrjUQRUu9B/csn3qAhj4KcZqOFlMAUbio4UWD59Zw
8C+PcXIq/2zEcZsMYli+V6eDr90YK5uu2ca8z1BKumxl2M7jg/BsuyujWw9elmoZwbDd23fIN1qx
g2lDYxvCCE+GudTrH/+dPeX7AskiTSJjzaiyJnxUrPJqoLok7bNB7sy3tJXnfhA2Xl82OhHjh0xw
NpejlZ+LMHZjj1FqFe30heTsC0deSnW8ro1y55bmSkqDVQvBUOlSEln8926m7HNym5/9hNGSFTPL
jaqWgScA8wAKW85KV1f+0MoWrC4Pd27ljBat1pauogymZOoYaufNluHbmvGMmzBtRTEoITIhDVnD
gM+2Otiysg48rHTBDoUgh07tlmzY5aFMz9ofIyPHtiqtMm+UwRkA/ZnrFmSF9EfNc8wPbFoZw5mQ
xORukEgGEfIj3K2MVqeTyaIh+oyJnQfzElpns8ipw1BAByn1moBb489swK8d9tcOPLM5XptcLlTK
cirLSIqCPbpLQvtK5arTkQuNwUilkb3zcLcIW6+LSIaalm2lpn7oMtBPdH0mNTwlUz9aYFoNKJGJ
NRRvoO3hWneKi5YDvBNR2bn560D6c2vnU7LtG5y3zaCyKLnS/eVvNuVIy9RXouAuanTzjkJHTpn4
hucoTKLff6aRe1Ur0AuVoUA8XGqZuTAlt/iXdXJ2SY8+HNKCae7o2BTTm1I/5OZD6K+G6u1o/58P
7vxCGK36SmhVqxmY9lKmx1sPCqchP5e9dev6P9PEkyAqGTNjm1qU5yZHe8AWYTVkBSYT8dqkZK8C
yifdgXOqISghSEIh0eUxTj4Azi0Ov+hsa9M4BD9bHK5X8Im1/0E+Tcqu7fQ+byuUtgCsAcYFw6ZU
/xJEPbM8Lt6mm9axi7wjIaqJAMaipQseMt9eHt/UyXVuZLRApYL4uuRixA7g8A2Rbu69t8s2ZjwU
U/4+haUt2YCVhimUE8r3enKAn2Wzi/S7f7AzJFnx2IfWhdG14qglyrxDliKlei8Br2yI6Effqe4/
3CnKmZ3RnZLItu10GnMWex0lYLBOImeDtPr6vxvOaHupUupFNKvwadAD6wlhBnBZATPMFjlMbqqz
8Yw2lVtEJeBTxqOBqvatD78EQnZfqicd3YrY24b/ebMMnuSZwdGeUmpOjtjBoEwhkWhcBf0t3P7L
sze5sFkKlk60TUHZ/vuiQwALjXa1HiqIacYr9m10VGk2v2xk+EvG9xXNyDInOxFEY/x0brOEVLFU
BEtYeqjlSXuUOGY26OTH0U1DkkV8C0ogvo8j6zRX6d2KU8BMjr39WsHjauMb14S3FviPRdJ+MfP+
YVzUfMOas2h0sEY7KTZshccLRi1XvEcb+1Y3Zl56kzN3ZmG0h8Ku6joj5fNoYKJNUJHhjIHJQ+fM
wGj3wC2v69Qbvv/Q+tmuIwiAcG5xYC5PlWRM3fEqfpIIEp8E6fjRqlhNo8lDMZIOFMWP0D0uJIP6
akR6WjxNMSq3GXQadCLobgs2LgFZDfl3eEXLPIN8B2W80az7L0Bf2BzRol158UfEgVxGr3b+2WmU
I5IvqcgK1rBNA4tKQeonGpjoGgKL6O9mQrAzheKGoomVkzdbet3QMeyeW7F4zysgkX1rbUqAGnZr
HshbbCoD2SKIsl1h03pBSXZnXuuB+6a75a/YSK4VAWgDP96k3CIP0HcA629r/asXoEyko+BcUXgZ
iMueWmQnUd4EpV0DnfvNhkOCN7rWbRlOLOKG9BgVlOG6UX3LGr+uG3OZecpD3EPjgld76wYQQIx6
A1twA1v8DhkCtI5DZgAKSJDBlbKyp6oCaVPl9kFso8c86ZyVYJu3YVsMkKrqHdJUIVJ3XumbXkL4
JSiEE36CgDYS5ba5tqKvf1/q/pVdX7km+IOoLqkaax6ytDgFDijvMHyMg/qkp92yDZD2juxtAGTU
dIwVyfwT2hEroAQLrWk/QWfsCsl664qyXtuO+tZCts2055bPJkjGsaEUXG9Ai/YNvFiInb60zc0e
URd3Fw2Qe2AZeojSEzdgHCmrCgCSmmVfMgFZVW3ivL8GCcNoj22TXsmS/dBIwq6qIIXxc/oEYZPu
Wpa9W0/RT2XTLyJKdwt05pQU1WGK/UVYiLFyqlUJgclbTUWP3AJladBfF/dAZ0mb/q794mAZzs5z
X9qw3QaJC2ev5a/u50qEps5hTkca8Cmgk+A2jM4vR/E8fTjrBatCfZLS9vgdHcndzC4cfIjxSQwJ
SFZou0Hj4yvOduamCWA+kBrCTGmfDOPgIxZBoqW6NQSetWuH2ml5A/jRgeMzY1mbOqHPTY8Oy14V
DM6aktsMrT15oCwmzT4DLRhrOGzJq2R/GIF5Qtkdfi40lR6Gq1Dea0nyGofwdH24kpmybvvPNpYf
zEbZZQYCTkmxUXoEESq05OIgvjbydus4AGWgSiMyT2RCaoSN0SQnB/pP4v5ujedOF1eoSNJV+DsB
zhw0hwRZGKHvl1ZmbRJT3/tICCzo3UALwvgMaUQpPKo20QdhjxwVxLGAwNL4pdovufdYVVkH1Mei
DkenXj5F6DCkXAbBpVwmIN3T0pDr6i3ew1ZIQX67aFnZAEvDe3IhSFfIH2BcT6UcrVsvvPH1n2mc
L4v4wUP0bgGW/JoStWfdZLdLV2peoojuvAfKm8UvqB1nmxY4Pa5HDFD6SD3iziIDsdGmBA1qNPkD
eq6wbqptGn/6TrFP5eLWBdirpHSK6GKK7IR2pfC/+FV0MsPTV8OBZh9d6vRbt3/SxG6rshL7SHrX
ovugpKa/zj6ApThUY4fsNX54WoVbrX/XUg7cki4GTumSvs1y2yIGF0TCRlCqVUypeJGQeqWqIgyk
nZHEW6uS5FUW3KX+ixppi7C6g8Xpm6dOftaDnMcp+L1Qv9HMB0vznlvVu0Pa+DHOpa2fIgUmeI9q
DVnerxUE86w3334wIZqVcP2jvl2mgCIvr+OvVrvxDjI0Aq+UEpGjHHvPDWBrsUYWCeypRaE7GqU+
WW3rZxcV17H4FPv5k60WkCC6Y1irvzuDIvHK2ZdNe5DTgfOEiBQNpjVoZNQ5HBDwVkf/TZX/LsqB
Fhmgrtvt0lii1fV3XhtXyAzRjPKWwvfvnebkFTSUQX6GqAH+CUFMMPd6QndLfDJB/GcVym8qam2K
+pE3ACo92Fql9G7irYLOXqndNXIu17rx5lAR79YvtV7ADHL3uaP86tqh4xTsntGDj2zElrXzq+yd
gy8YT1an/gSiDSmovZXARS40DtGAUPRCL25bBSR2nmxMR19fnvCpg1FVaBUnry7xBBvldoykVryu
ysgZ1g9ZDVJ2A+b6sompkwk6HkFhlS5g4tDfz16PJ4QpiHkAJAvM/7EVP1qOKB5IrbdXU1jZc1UX
w2E+XkNU4pBEgm+v6+Yo9FAXmeCkHmPifvlIXQEf4MOMhJNTPiZROTOBkxlDKn8solMWamdja5Jd
9FqeY818arbyNrsnzYtM1F7bbpWloS3sxQulpsVSn4mET46S2TQA49DiqY5c8igO0JqrfKaRdKSs
QWBfueG1CyR57gk46VpymRFpM6nKHruWcMjoNgNzTtPlcJzdaeKTFR/tZC+zAYQ5V3ZyuZxZGz2Z
bClUC3mIstdGsnPs115I0OZpV4GU33h5e8gC4wiofeYzTu6DM6vDn5/d3F2v9pqqYrXP9gYRb9rI
Wnd/eSPMzeP4tRGjExZq2AhpRkN1RuMgkT2fS/agy6tqjgk0N6SRz9N4dVs4OuacYJeah6hoaDL7
uDykKRsaz1pTx+Wh/G20t8MGHKmlsPjbCt0eNTy4NWL0sv142czUM0qnvpv+hyELOi5cUYsslZ2M
I4Mu2YXp33TBOy2/XrW5bGay0OnczugLBX6COHpPjMh20bSiN6qzBoFJq0R6S0Z8ID4KiGHVgdjR
cnhXiBr1fsiqcKzXMnK3oYsEbOE+llaylur0BXDfp+PQeaRL22Io7jGCY1QZ+F3KusncmVjDZGrs
/NePPnibBGkToKb+1SNtZ4gzgBY+Sd4LophKtKtQ34QKdXnKJr+MNByz3B0W6Yvv+0a2PZtkzVCt
hxS1feO4T1lyMrXtZStTy4wyaXnABCimro5OdK+saTYYwig0CFvWRm9egLVeNiFN2lBJ+IIT5TDX
R0s5k3hlBilRFPtOuU33yQHGNCD4FUTDfbj112mzcFaXbX7l1cc3FfUUhm6ZlDxq4uisK5oyKb2U
qxG9wkfg4nSdxFe8e0m+v5or9C53ybFZq8tqXR/TFXX9j4Qul+muPXiP9mv2U515wEx+TVpDUPQG
ffUXVyJxsp5XTULs0u/Rsib7V4jhWxXDeDHTmcFP3V+4BJoEb4kyu/GtIktCVOc6tgQFEYP6Lqza
bQEqHUGbmyQW1penevLrnlkbzXSJvJHoiViL6dUaIPSldaPMQb6mrq7zIQ0/4uwScXSpiG0/ZZnq
nOqUSyB/RaN94KwUvVpLH0HwenlUUzfKucHReZVlQR15LgZb+beLHEnWIHO7oXm+oyUvnZnC6dHx
hB6ACJTWjRyOjBhCrVtMIY2G7xqSm3HU723SX4pt3Fi88Lr2FAn96fIQp/clXAwaTlReBuMrBmW0
3ivQDEQnSf1EcXkRlfc9PFDJcX+ZAAJ866lugB/iwzchkh10igqOvus09MuNYqbEbnIOht4XjQ6R
oZHq+xeuLSJ6WRZxSCho6xn9rgQ2K/CeLoL8tin1ldiRqY7Cfzj/eA5JTINmcVqMTvYabJTXDSxf
BY0pAXpz56Y7iUbry3M9tf1pEOMoVxRFJ5j4fXRx3BqeZXGb6+JbBu7Xu6n8p7SeWUfDVhsfeoaq
kMuVDHBRX0/As13iZ+xETWUdSWZEiC9DxHsOqDGZLyMcjq/KuYq4/Wi7O5qamZ3EM1L1qGLQUYW5
R6oIZdJ8lUqbKG72BMdsjQdj9S9zSOIXZBWXCD1E3+cQ5HqLMjqW/aBYZYq+d6n29FFFjmYLh6dO
0KE16v9MDdGos4lUXUjDvs4LwKmFg2ag8UTEpqBOItUI7kozd8NkSS0Xg8Y7RwLFYo7mFH33OrJN
zNHlXoFVdq7JbgFgkOudHZLzflRcOvpDBZ7+MOXybOnPcMv/tXDOfsBoeZLa7Y2AuaXt/G74AQG0
7WKRCC+dvSuI5OrqMeAANPaqfZ3Mebry1Fl7PvzRWWtnWSX7HgF2XxGWqfqehcIvV79zwodGpsee
cFpbVUcZOnGa9QicEcTqi2Xp9QBPCJOjmtE0yJZGAx/eFn5pVXbK5eKg03ooy1AH8uAUar/SKtvW
5VOezXHbvu7TS7M3OkOqhBJOuWf24GaUBtiCgUKxNoIPtz11YCUSeR2arNi9gu7O3LebPFlMEEui
SaaKQOz3pepLgmaXussj2Vgp2TZPnnn7dMnL5fNr8mShtxWII0mqvxJhBH51KS0Yol/cqf57ps9k
c4YF9tcUfjUfGF+oqNEO0CNZCzKVUdjRz155zrxkU8018k90ION/nRkZrfLAdJscGjiptl6ztoPK
ncO+ctzukJBzLVQNiTnl5JJR1uV9FKkW4InkILufiU9dsBxsNBgm/zKvQ9PF/457tPRd4lWSi0AB
NXVA/WmIrLq5doHhnXBpakcLRG6RLkiGBQJfo0bnzaip61U2OXJb0roExvM7JIFzeVhzn3PY8Wfn
p6P1ZoO8Lm9+41Ot1rGNZuLMipmAm9FoTbOKBFbMAu00chgSR4kiQrm8+aul/N5trUV4aq79x3pX
Luw9wI2luEoerK3+lsmLYu9tLg9xMjp1Zn8c3zNdrVWaoZ+93PiPaAY++Hvl1V+ppxjlnnW/42MC
yniE+i/MzO6Uq3RueXQRtr0OdK/HsuyQ/3JJAKj5fWEB7CnFZ4F/7xWYwcT6Z0Y83Hp/raSzCPJo
sWZO74ViyAVsFtEQwZegz4uLHE5PSAmWlrYwBZyFGms3aRbsVHSUFHcmNDd91p65H6P3atIUSeeb
/Aa7fs+sB6TuMnlXZD+LGG3crYMeFE3M0k8RfH7+PjP+qVvyfN6H+Tlb1XRwOhyOzLtAvahNedfe
V3YNqs/kMxLhNuj8ldIsUIjl+F+G/zkT49t6Hzt3lLUh+qFjvYi0A4GtStLXun9fzTU3T07x+TBH
Z3Hnpb4ryxhKrzpedNvoOTrkx+5E7F5b92tUKoz9zMxOXWLnJkcnsx1WUlQgR7QUt/VVaG7FZbZ0
fknaQk4X2jXakwf5mG2clTNzrU0GdsyhEF3WaHum4v37J0Wcp61Fl+UkqJSapUibSHq+c71kJdtd
u3C7aJmxjoVCObj5TKPD19U82k/UQlI5zj+INCujUTeZgUB7PIy6gkZU6USBpUWlPoQ8NuPe3mV9
s0KZ5bZQBhxMjSybtu00Z2WTyJLM6qqxspXdQVXN0yXqzlsBQWApkjeuDQSJV6TXvGg0AbcwiDL9
reDtZBdPGVguGScyHoA+lljdB5oDE8xGSrxWN6VdbEyq3UzoM6Qer5HHgw3WIfWrQcRPq0+rAmWq
dhvFaDdFQTd6KO9wSiB9PaZCpy00medTpDw1Prkio60ymltR97q8Xia8ETriCaLApSCoNA5adrLY
xElFpWyDwKkRFECe1pctDJfi+NOcWxgddZ7rioVcYKEEkI6uTFp/1Ci4wbOYe1BNXJXfxjK6novK
F2pdoJoT8S7DRJJ25xsz0zWxu76ZGN/GeaRn/jAYW3kt5VXqb+Q2X2hzlUxT/tU3O6Mb2VM7M7Rs
hsJxyEo4yWv7zV3qwlY86g8oga+lW1KAu35uH13+VmOgseVlmtW5DE+oHwaVTPQLy5kZnPlIYwpD
I3n42Qkmwko5BVWMznZ/so2ZEMjEO2gIxvC6HirBOBG+H0YwMxAyESTyM2K+zuznmIrUSFok1b4V
Xugfn3Ejpg56iU5DHeIDAQNzHGFO3UZIOpGodheuw+IQCfe9eBfXy8jfkuyKJDRWjhpyvIK0aIqZ
1OXkmjyzPfJhOkcKGiFnrHGhruNmI+ODelG9KOf6ISY/3Zmh0aTWtHErGoqnkMs4z427SDh46j8s
D5V+JlwaDWjMuI9MRi23i+qe06KM1znK84lUUO2kzX2wrxz9+Fii2NyUZDr5LX0cRuohFlNQjqEi
RFZRUg3KOkQafqX66IBuqwS0cNRsV/seLZyaTKWndSiU8pMOP2LO8doMhW1otwQWXfWp7PQXGzUf
06tWGfI/olw+1Sr4qa56MUOTwpqiuu3j4leCnGMi+Kvcl3e+Ku1Zweuwba9t0z2VhA+J9EQka3RT
WiAa+OJKrgM+RiWOKF75Vnt0TDiactOCH7WodVHap17piHH6SAGkq7xqf1jofck2uMaSYpAs/NnK
sbcIqZUQwHBqZP+NWNyIgbiLTfFoERhtEJInIfOgGunKatEv0JpBrLJa91a3Mp1wnfX5la24KzWN
fgmWtPOR+K1a9anrmoVvq7cIe0petI1a6zYOvZWkdQfdyXHj/NvcfzIC+1VEqVovfidttStSfZsQ
H8wNb4t89EqThWtoDke3qn4Vnbp0XGGXo+RE+wi1Z8ixSggX2/Gdz0WJGCzyhdWWalWgRqWHsp/+
YqbWmujVWrVotECbyfX8qwI+K4qkGqLHLdDPNP0QjOBOB7mJNsk2pValCLjjQbsmOdJWmUKGU7vq
67fQSj00lYF3utXWTWgEQAJcAfWqlPKyQexdMR4aJV/Z3pMLYMUVauoJjWZmcU7tM4KCMiW5RG/x
a74fXrWqpqGRUqClxxwmN9Ssyf7d5Ut56to/NzG6Krsu0AqJIh0Y/K+teMjmtvGUNwik/s8YRhdl
aeSpio4l7YnpT2oWaz5ZbqQo4C0a6wP0iG++VrNctOEA+mtPnxkd3ZquItvIFWNUPuQ1V2dtL+Wf
1OsxjUuHmin23ea/msevaTh7x5h1SWox5Ugs9X4hvIcE2f7FAPUhKrQTsnDDkM8MOKEYFZLIh6pD
e2ugn5sAx7xsYnq5/TGhfDfR9LJTGW1LxDJIkTe99sNbwfsHx4KK7P8fxugh5PjIUSEZTAZW+/TV
fZzcAsq6PIwpP/PcxDDMs5kqDAQLaX4fCrG3YQJ/E61d5QrhPDBcly19XUJ/rTOyvPQGyjLgr9E6
K/sEIeEAUxktloeNutZXn+UtejYLYd1s7sE6MpmHZG+uwwVygMsdQf1Fsm721dHdXv4tX7Yu/JZx
7KSvOw+l0YaXj96tCtPfgyW8lh3pJIoUcSMxDWzXfZD8elNoxm8TkdNS754iIbiTKsJXqX2UhWQL
LmtPdQTCrA+5ab57XUBJsOuJi1I2tuBk1UXope9GQX11Wqdg/5LoVTeKlVi8aYb5khnRXZFTmgtp
uU2Al1pqtIaftE0sb6n2Ob0y+W9eGnehXW40/7cuq7u6TT8Su9zpboyS9k2RHmU0cEl9P0c56G3Z
MUB/NMvAdjc53ZUVusmt091X0lNOo3ygJMNte53p6BSmz2Lw6vD3lDwy1Va9JZk9s0mmnKyBR4KH
p9Mvo472IZ5CJ6DjTcCTN1KBT9Ci1ywnO4lL5PIXndqOvMYkctg8m+jK+L6OHaOqu9opOf2zdJMo
zUnS3ux4jiA35SCfWRkfXEpYkHfMGY/EszYsHgtjY3avcXElWsLSnfMcp2aPMjeYdTSrS1RnfR+T
mtU4Plw6yz5+owEIChEkbqomZ0JaX42Wf2+GP3ZGX8m2wlyuGux4pkjlf16HK3oRQoqJnUepA9Tb
IBBMoU6+CBv91INBDSN96Tjlb7eo+0U7tM+n+TIJipcujPcptTOV4WyUmhoyU1lEOvljzXqI1eAp
RTSzwB1eJTn6K2V4kNqU3hYELiV8oAJxlESYXRrDPP01PpP+KAX3VDHGHS4WbfhCTf0MbVTNvdHa
u1r24Wm0vDOaRasYH5ESreq6WUh4g5TQr2wHN12qlpDgV4l8k1k/xVDjHtGp62JXqj9C9ZfRDcT5
X5ptL6OSEAhiOSpObkWuJQJnnjjBUbU/Bb1eSSHp6hIp4E+hhqduUIfcDYQT6p3qigYyTQ8XvvLW
BA+CU961vXKqkjs/dQlm0txR/RIBzKAqsbq8YabyqAD3/szK6KtT99fL+nCBVVxdmgx5I3tqimzN
E+KqavVl18l3HT0SQpFt++j3ZeuTnpQFhUxSVd2k9PD70hZCxSm7ik9iIUsprz1nThZm8m1JKpMn
CNQCOoxH9zO957mrGRWxAGoKrL1mnkKTC8V/Bf5SiRuPs5n6dZjgbvn+P6Rd15LkOJL8lbF55x41
wbPbfQAoU6tS+UIrSa01v/6cvXs72dl5lXczPdY9XaqDIAKBQCDcXWj+RIID0lKFoP1WVn5B5Xa+
SIIEtOwsTUIWq6AQDt6/f4G3qv9gbPnDxNX0oRJOwJ0ME5BAsNSHlLZmuJBfssIsBFYtE2d4IAes
Je6kO9+bvjV3l5av3myYxiOZQlgOgKxK/ZR54l+0cJX3FFrrp7yEYC4K2x7astL4/NeGcOV+YoR7
A43AAIGOtB9zaH29s7zm/eY65qCsikYBaU7frhMMhUtJhXIlPOCx3yRGvEoOoSux8OlPDEQAaxAa
vNFsxl8NBErqCgB8GEgQFk7Q+iuuie9MhnBzKBeb+NU2lFWkK/IWHSpJWj8NIWflKMeScrCaSTO6
VkPSEZpNm64abtyMpHfHqWENOLkiUMpLIJ1BTc7RuU3l+4dEvDOTN2t+l1vy1dPh7nKa9BRbcsvi
GeTE2k1sRpZqlIayb13OyL7C0/RA7myat/bmS7NXy69Nu2AcdLz4qU7MsO8Y9AygBK7fu2q71SMF
IcZ/JzY/4txFgi5xmpwQfW6xf86X2nEwentwxm3/0jiimyy6AxA8f3FsV8svEDKxneau/jL7QB+a
oUS5kemaKYX3GgXJrVVyMbgr9xXzsR30AJOXAHaM64BS6yBCYMjdcapzNtwrdd+MXBfm5km9eJd9
jU2/n+NKU7kDRCXAy0S/X48/+Np/WfcXJq5KBDonRmnuzyNyp1W9Fk2wVW90VpiSHX3x7yLlwVaP
RFjb8YfvTd8b3PyuLwaXD3rCZSpmLR7QPAP58v33//7NMHAxsqsMW2ubWAfFOHLf0oFz0Kpej/0a
vS2U8IasHJDUfW/wVlfSpetfk8VHU5DLw3x6SIHuWTU7BRpNi4ju+ZVocIbAQuPxe4uzu/0yeRIP
eBL60OfbuJ9fYZyQfhxEvEK0O0bSA0ms5h7f/823eGHiapZ6sUCqP68tbngi6i5QF2lgljWDMHdZ
OLL8Jyr6iiQhXRcUXeCVqzBVgOzP1xS0/WmxxYsDE4KDVi79OGU8lG7InRm76YIX1q4yg0zywy7w
ZmshoUIKznKe/YkZUnAtCXAM2iWvKa/EsueidICyala5vW+V4ld874x3cxAauDpRRERT07XXQWUI
sKYIfaAEMpFCU1Mccb4fxM2948LC1ZZVls0AYDos1MUGNw8EgEPgJ7uX763czIAx6WgthfKlJF2z
YsjTJEDlBsuHt8Gq6vhm9ia6KIW5I1V2uiHf2TVuLh4dFK5zQo9riKvFoxe8l6GAiYZl6SAHizA6
p7p1Z0g335w+N5sBlKADfP/zAp34DroEPBysNDXaHcWvT82sDX/XLPQ9ENCsXvB2cmcJ3SzKqmBm
BO+SBvD19S1VL5XjFMboxJ6ild44A8hiG1TSX3S02um4XswdnB/vuMjN2Hdp9NpHxpIbFB+dtN4D
5J5HzGDJ5JfICtcThLcey1Vi53duxOYJuo5+qoiuXYJ7bWgPXG3GpM6VKeixtsKBjokxpeu63A81
0rg7nnJrhV0auppFXfezJGowtol/HANHyj++d5Pb//6s94rqiQIa6J+9ZIRgTlh5WF8KmnBCtOT4
8p3OdflW4gLGDOjJop8P3UBXm6EeKchYpmDu5KsX7SQboR/bWG2YL7Q28GMBpJQIAa8JkP7c6EFy
IOvZKqn4Nx8bZidtE0+yVIiGDZxvtB3aXbFoUsjDzUJkwyAt9Uh/aTRISYL6C3h8YQs8cR1VJhdP
DMQ91AfXQptIRpB9QbtwqXnQtQ6gn9lXJ9kvH/VgdFUJHRj1sxIsQ/KmzoVAAv4FHsBt8Y7n3Hrh
GvogwP+uS2iFu9pl1FrOqh6KiuCYXKK0SlP9XqJ4yzcRVCAMAJTQTJf/85QGSg9h+vkMMmo7oTpU
3Toed/Gzgsrq975zK8JcGLq+y/dUuffaZDbEn3DpBiUHmsf76V6rwq03dmnmanlnrRiHUgcz/mQX
ZchAYmB8P5Bb4ZgIRMVlMFo7wR3z8xtTBiVKS2TvrM12kQSCgg+PWH/NxNU6i+q8mRLIT4JljxF5
A8betHr63sTN4Hs5jKuJLzphiKHOgHxpG+5VEGJ8hKsGjRam9NHeszWnJ9cBkIjifJyG2B25DoDC
VLdoG8UrU7bae7mBJtmCYxprLbSiQ4jwmXfuDO6mF1wYvAqEE2gncQkLgz0TAIkHvPiTQPcq3kn2
g29xi+xPZE/QDofcOpl1fK6rbroScX7GYyeLZNzZe49T8lkF9+4TbzrehZGrQYUtFw76BCNF5epd
SMvOHu7tIPdsXDk3sh0593XY4JOFHD+qoC4rD99Pzs1AcDGMK+duGyHNwxom4smZJhDdAPl1aJQ/
sRUiscDVCFCCKFBfZcxTVQz8pGEr1GBpELYQzft+GDff1IWB2QUvToUeD906iYMBuX2bPKPTNwX3
+L2Jm158YWJ+hAsTUSdwA7ryUMstn6F0S8Xa/t7AvTFceVQ7KZmC2yuUA7Nl132BqC7W7xxub45B
waIQ530MTUk/j6H3xQT8ijP4K/oK/D2Z3r8fws1yLZDUM/Rqrkhf3+XEneijcQN9ntiZTbmBEGd+
InK0kMTpJCKR7BUFansliyWdQXKERnPdrPeNvK3tUgQ1CH8GIu5OALrp4xcPdbVvp9UoICVB0pK0
+Ra9cwswLBnq9ChHmfn9+G9O4YWlKz8vAmTtdYbhC62N5pdiMpN711j3TFx5uiqmaP4rMRhSRjSq
3ry34B4I9KaXaADRQrgKafK1ukg2XxoDIYg9VT8S/ZAM7vdvafayXzYg8KNAPYrgDlO7cnQZdGl5
6iGrrBKrcJMvf4WK0TP0f+9AMm7NOzBswMwAcwjI9dW8D2VVSHwSIuqo7wkRacyBroo859nz9+OZ
Y+T1eC7tXM06CRMgeQLYyap1GNIqsMfeLkOj0ln5/1dFF3Bc/2NMV9OvSxn4XCLYUuo9atN5DUFk
M9WN70d0ywMurcxOeBHr0PsT9BCTg5ONzpAqtkK6O7CSm5ECV7nIpoHUxFn6ygmmwEsARYVe4Lo5
NVt9A3YtwSqZ5LGQ4fb3XBw4N1hm6G57+X5sN2uXl5avdtUWItpRCf4NphwVnVqiRAVbY+gqyN/B
0ATMMypu9TJ8i+xuPmrfsT473a/O8se4rzZcZNoBElZYLx+1lirWVgVW/hEN6AvRCq2WfW9OnDPs
X80RdLpKPESRrpO9khfTlI8xk+iSVPdr7uh61hZC5vR9AojPVQ7BW2vwKx9tFpv0eA9L8b+86z/M
X81yq5Qyl85iq8K2WklG4r6FTNs0VEGop9LBs2q3R1Vw7W856/uR30ypZ5gnalsKmKSvr8M9tM/V
Ks6ruMxODUgfQ829TUPsOFYdLcGUOBUfnvL1F41ehRxsZzWuaWbfohwt0P+JJkWnGWnD/G34dsfY
TVe6GOFV3JH6ShP62ZEhSi451YfkcKw05HeJReZgj3fODbei9qyMp+CeGUoe14UvwRNEqGBiKn2S
nAvhI5lA0FhxVIUWMuSj5VZ4CrrT90O8GYc0wNQ1VGvm3eLnOJQ3RIpxx4xjEdAwowaAbHEn6fpB
aPfLAiGzNgnUwnCEvHqJqh5mo5z9mDF9OxnVc73pzUxiqh3tdLM0ki/uHK4SqtvFV7DQH8AG6MwQ
XfP7kd7sUwCHxr+fY34VFyFXyqMm9H08x1gdwsLi0F6lFuekf+qAfZqAWQH7oGxBkvqH3f94H/7T
/8x3/xxp/Y//wsfveTFWoR80Vx/+Yx2+VzmE55v/mn/s39/28w/9Y1t8Zr/tktf3z/r6+376Mfzr
/7JuvDavP32AimHYjPv2sxoPn3WbND9M4Dnn7/y/fvG3zx//ymksPv/+++tHGmZGiH7l8L3B+vjn
19yPv/8O7iyQyGM2/+PSyL++YfOa4oe3VZx9jr+5dfKafdQ3f/jztW7+/jsn/g3X27iwmA8v+owB
xuz0nz++JP8Ntw44bQIciWUBxSaEuCyvmuDvvyv630BLpko6FE8Acofm4++/1Xn740vkb/gQVGK4
0sbtuaKKv//PY/40Z3/M4W9Zm+7yMGvq+R++jvIqknoo66izJBw0MuavXzgPXzetlDdQKQ/A59Ma
FVZLzvk0TBoTbTgeaY2kXBCN+aohiU4RrzjBhPaYLn2MnSl7q2LGfqMnclShRG60Jdjgzl38PDYC
2tndEn4/Dgxcc6A//8TNu4gW91DZZvoyDQ8TcXKwx0cKxNJfCsmSJMipb9PQ0or33DMSoMiHDz8C
7CC2Rs6exHXkH3jR9oZHWbez7iRO61S/11Q2b+I/LWvw+cjgf4G8LNpuyHWBS8yTqChzPWUkXnCN
h27wVQRgQle81/W9oP/rFcQPY+jvmQmMYXUO1BevXxRjj9NrL2VrY23k1Fpb+Av+tFzL2uL/JV2/
vb0FDFrMJRUM69naL9eGha+fXPy28A3GGX+ES5EN+Dx1TUrZwnzpjVWB7tCXySzo62tFAbVFboT/
HiIqYlOJjcjk6ZGZpsnMe6emX9Laq1FdRcagT4UiCTGqZUqX4zy283n9tj1bOT2v1yefuj49HGxq
vT/tVgOjEzMf8IhsYnSzYY6zN9hib7R02dLHi2X6L/+/9Hfost6c3j/e+FW0FCP0nPgpni2lz+f1
dr0+G8/Gen2wDrbl4p1Sl5r4w8Ijnuj8mPRATdOhC4qHY2zv4NcXY/iImRsQ3DHGjP3awD+xfjbY
/N/RcZbszmP/yLZ+9co/HvtqP4sAe0AlcX6lcJT1Gs9n4QGtyHCBw6Q5fh9yNlE3mj0npO4BY7Hg
HydKTbbAQzI6/5p/yvrEEJmJJ3VYAMegCybS49E5Ol9739g7GftyHHY8fmG32u9z0zCMO6PRfo06
8xr7YzSIfJduD5ROXqjNv9we3ryGs28FOv/GyNzTocRtDsha8ZntdnZ9mc2Dwljd0wmfWut0MM5b
/KQlsy3WzWBsS4rRbk9YACamhrHXV6awzQvbmIsN22woW5mdudlsFkxibHFkjuEsHZP987udh4Ae
F/gdUMNxDIOtsIzwDuZXZI40tI54K/v5C8adxXL3XVwdKtBQnmtphncBH5q9KHM7hAAs5R+/5tE8
Yd7ovNrxGZO9bvA5k+DxDMd4Xi8fMZH4O7s3Sb+wEmARY4MRcdrGfgh2x5/nqGrVvgKOCHGwHgEZ
X0XQoZtY1y2TxupHiLWvK+/Ou7jlFpcmr9YmN7aAWSgwGdbg3EZTZcFSiK9C3A9s13YqQ5RaoN/7
4uxp1+tqvgMguM6Dyqc0h7KLACykepVIXJuyFtrwk+IU6OSZHiL/+XsztzYVAmoOEGXCFO5mfzZT
xOD9qccmZX4NFnEWBmACMYtkgZae7w3deoWXhq42FF2ptK4jMBSJX5y3ankznCDKwbNoIHRIjeJu
E8rtoUFWE+k9FLd/HNcv3mCYZLIWCrCY5zZXLcbc9MZ1xrGZLDkx0B5tV/xCLdDhX7x7gC5I++ns
ha6QvH0/8nvPcTWTWcVVYAbGTObCeWqM0auoPDyhZOx1H99burmHEJwL/2fIV0lTniW5OLTzkLMJ
BESGFK0robJJsZGh/1arh06JDGj2aMmrHr3nd+3fnuR/27/uwNAzHQLuE4aqH2ta4ejxhq50g9CO
tjYknDhXXpNNbKlm66ib8c5d5q/nDcSFi9H/KBxcTPighl1XzNblryZ5rkUN3PJA7Z2C4qkhZoSe
7I63I+1u59i8+n9ZqjpqPnOzzozC/XkNTa0fTnpdwLWjM9LNsK6MEoWyplqouFJG+acABz8/CLQb
9lG0GCoj8sZ7UXH2ouuH0HlJhXgyggY6LH5+iFBT86r1yxRcep8Fx/TeTptzJ20kD702xqRug5KN
vaVwz6UI4sBZx8NoUlfNXeiH3lnrQDjcymYuI+ZVWgDN00mu+AQFf4i58gG6TU9DGxgKaLtzzihB
Sgd27RH0CKKR+a+T7oR4TY1nD+q5Lh+Ry1fTJhadFCzPQvU0FWD47s2qXHfoHgkNXmOoMfn+AIkQ
CADbo/Acg1ZDFrfRlBttu8hL8I3rLj+5EplxDjBn6nwJXYxlEhRMz40gX+Vol9DSA9j+wZEqCKui
cUVtNaogRkH3wfQA5m3apATEa64gxGiOnQAWRce70wS4Xl5x/QYCAiUYpQfKzc0znOUr4gLHD6iP
UlDKLtMcnPPespOOTbCTNCr4IVMEMwVHBDjMs+mZ51Zd4nbRm6iYBAQWw74QbJJ8lqQArsIsU1tS
A/DTf4E1vBxOXL+UeKOOVpVoRPkm0RYx79bksykcjtgZkKYVBVVDoS/FGIzjy5mAIHlXx00Zu0PV
mKp8IONDmx1SeGey5ipX9j+hyhelRtAeC3DggztcAx26yNSQNam67INNJCVQMKJD/wF2jYk/eLwF
BduAnL0e/h1RT+ihK7Cqpg8JvPSifgiBuYqkM887Uy89DJwptC9gNenz3lSDDw5iCBCHFhJcoGyB
rwCM3OQGD4iMgmXFVi+gZAGp0fJNnhgBiCEvzKB7UHUDmzCV4k1RPOIyeVI3nV6wNniQ8QhCa9UA
XakRMGfqMyRjcOsso5EyMvqA8Qi5E0t908s/SgkSYAy6aEMG+DHq2lHKevTCjz3rhieQXojJsY1o
JlJAoePaygIrVKwpYg13lrMHQGDahLWTmSoR9ZXM4MmDB01TgenZZwXCfmnYZoqtTm4mmEL/hC4g
OvGQU7aCbBlw20Kx44Dl0yKu1nMJSAp7YwpWWaXYIkjwxRNULsHATzOpQmUE7/ggYK+AuETkan6O
Yn9Cy/IzyHxKqp04bbrJGlKzrR/bZhFqlKssoTElfSl4IDN717mlqowsGLdcyorYqVOnmtyysXCT
DGoNzCWw+naXltuWd8rWKfODqFNJdxTgfmtDC9AKblUSzcBhF3SmkmxCr6PgOZGGZcwZow5tifI0
nXzIDMjLqcKOnlhCZCnFpoUQbrQaAL6xJBDPNZMpQTEkz00sDmUVv/pQ4lj2j0C8ubKdr1vlIHob
PXNxq4HKZkBowUPxoGadqzit5lSZRVSnkZmEvhsoLIEnLaCczvrUkYSHIrNRvaBeNvNgP1VkqWWW
37FWcqEGyfPMzxinLH1gEcPOAM/RYtJ6E0Bvoytx8tRTECWspP6zB+uRV50rjxIEnbCsrKE6SWAl
0sOXkeSAEdI8dfz6xGdvXPVWKS/KYCLl5PJ30BmJvr8miGFSLVhC++oXvj02WB/AS1tq9yKUW1n8
SiDGV50J+LpAjicTA3vyxBl1YOU8WLxQ0f3BATe4U44JkjckdqKBcZoTzjx1wiYQDiIwjiFcLhQ/
QGlI0yinRV8YnueOqCNCSFRqE5rIcAsoIlRUk+0GvOdqiaWFM3bmlLyDsgtLUUmpcY3JqcDUN0ab
2roGsEYNSOLzMCxa0R4iQ61B5+dtBn2RqWYO/6rVZZttho7JwXuKfiHCIv0Ux6uwc4HZHoilwVsE
7lnW3abdccRnI9qnImHfQpsi0vZRZnf9TJWzVUAiI7ueB16UkDeb2Ejax2Fa1L4zDUB1IJS9cHKx
GiRX856EMbZyBSoXA6ifN6r6nKebMNrygjP2+6ruaVO7SXpQCvRNmSIYGtDkx08+sJpUqswwMAXV
TTso5/rKQve+0lCnXStRUm8IqhOgXGoE6Pf2aBeJY0OQIUXSrLpKPSq9+u6BDitvZANE24aM+xwu
d1vy2EkMvYV0qOF1wjkrnLo7BDKNGqZJj2mw4FVA5Q3NN/TWGOp2MYKmuuxYpc7188l/5oPW0qP9
WIHtDyyF0qrT1niJk/xYlw8d+sqEdB14u4Q/cPkjie2ysdEBoOLbwc6fCL4xDDrwatsRrIXCcI5K
ZyLuoG4h/bAQk9TVxaeuX/ZqSyueYwqkKsZNrFtRuc87S0NQxeaJ8NRKiyJCl0RLa2TBYYphHPns
KykWqXok4VaBvEK4FiSEXrPl9zj4tM0nVJV9qE2DyCRA0Elzo8vestijUgnweeeZU9yykTANXGJK
OLkxqc2JW+mioec7NdqR7ImXzQZEMv0ASQsDneGetB+UXaGAOGmWZexjcGBYUvLkFeuktqE0DD4M
W5FYQ8B43B7kfqknVjoci9qY+DXKbl2es0paVTVYakAihuuY1Oxk1inobm/eY29dQJFELZw+PGTA
49cuN+08FXQKxb4rN/koQVJo26WLRjBHsWTT9NaBWMR/yQKAYx4KrDqBphr25beg2XmFo3HLsFh7
nZuCarb7GqoDgSMScDlAUZFpw7sirUjyHkeHpPvKocDuITxNkEcZ488msMrGFKWNOoS45NiE+mPT
vYr5Qw7gHqIuOn2w84Mk19G7HUpzYEUyCe7wOt5CaTHMD5DA3GI/C1EPrYdloK1ThBO++6gwB2EF
bW07iY9QoKMT9EC8wVGqWYTOaatzx58GYsbSuAO6NvGeIBoeQK5lWkA7Wq+Wsu9CzkOXjj4AhYEz
8GYJeuT4qZ1WirjP8KjqQYkNST+WwWqsnB7qouCtA9GMguYuDyVQbFRhwJKBCnxGpfyhVD70YtUn
q0DFBgmus2PcVZTD9iWI57gfVoWQLrwIap6VpeaWh6Z9NYGiLiQ10kPQLbEthv1SnlVeWn5RhYbW
n6XCqtB5r78WUIwipujbXWFpcDvxQQs/Cv6VFx9E5UBQRCxOdWbmLXixJuzWIP4AVjXfNfJjEQYn
iGyukxb1ZBCElDbhIsohnHVWj+/DNEgg9NBk9Dys/NBBaG4UO2hxQb3povXEEXxM9QFsJqzgD9LE
EBPDEOogULBSIDZqqJwDB1aJ2amUxEYrI8T3ZqAa+WiH7UIU7UpYxBIFLrgmW0BKe1QzIhP8HdiH
BY7l3RHFBoWnXmCQ0NQ7CQAbI8KhQggc0KlGijHmpxwsvfpn2dq9wNreTnoN4NX3lo8sPahMsLBU
eLe6XZFNmi76cNUKTkqgZr1MwC3SIvUa9nDrcW5p0dECZAbjqp4eE4J4IK8SEDwUud3GuzKW7FL4
DLMJyAD0AZzEdt/rkNFaJpqwLLRlp1uDvwzFVcexH9RnouE1L2Q0+w6M2ygpVJndCDsiIZ0GCesI
pL0BzT0JhBhaUCAJc1NJ2vl+QD2/dcsB+jIS8/ueApJAuwy6aDn0mtZ6D/5+gvYbM1UX3vARFNgh
S6bHx1ifvTEAq10iVtbUdHapOKBNthUkU6FUPqUFMYtAPaUy2Ghoxm16HA6T8jFsdol6LKXzEJ0l
ziTV0ostkX+NtKUMHmIZmExdOcQlBG0FVGAsjzNF5KMizh0VQ/tFhzYfzc5qR6jAjGmnyUnRoREm
ASlvRgklxPIlEPEi3EiFyxO70ZGiHJVwVckKm+D8lUZ5aQXKKz9+4LUj8sex+Qx4d6ZMywHo3XqV
yDLNqCFalZynci9Fy96jqWdCK1NvzVxmEyJtMWHHW4s4gWrIbOyieoYfa/0iwUgliGoGjpqB5OCY
5aOR6tjpyxFEy5958hwLuInknEQcbZV/08uG8mTfiQAyQ63Y1uXNhMsGtDfn/QTNNKPC6ZnX3kVQ
fHtyjtn2oMbwWcRvFbfyh4iS4Qn84zl5CZInHsInyNNqxCIR0mt+dQo1NMTjFgW9hQQyIsEyT9aj
fEB3VK2/as1Gy6GkffSlXaTh0tfnGTQTsQbftMTMkwe+3CfaKsxwmFik3jrF4+h400Aw9gVKcbSU
bYSXsZ+AytlIylIB5U20EKqc5knJQIQT57izntYNYVyrHWvcnGvIv3VEfGmtpq6G1aWZfb/wx/eY
Ww290fULHMzqDFwu0OxqqmWYuVVhe8hloW0VQm2xJVsRmakWWAP/laA1ZhReNekASiSldHrf1AZ7
AOEll7FkpMRb5qgYAmWReq95b+jcZx09y4nFNVsg5nTu0CNDqLdhB23NjxK5g483Cl4fZVeqwKib
9dyGAyFWaR2VDzhXfpVv+mc14fOunG5VjTYKjsutAX3pkUcUrrG9Ory+5CojBQtihUb1DBmn1QHt
Hi00VEoExVBxxAODUbjxQFaND+A/Uw7PdGrJjEG8hKy7OBXoZpDNonfCDtp8QBkgzYwFU8yOfooH
at6zmmMS+QgBytUgdscqHhlF/alUgIAB/OVvlCD8irPCUgLVCROIdTU19fg1pIBLZRGB/ilfecgi
oZZMkRAPYkl5YR9rL3n31Ycs6VzUW/n8nWuNPtsV2POKCHp2+jKYLCIwAUejJLJyJFz4m8i/xLhJ
gkwTSY4k2mrjToeaWhEi6zr7zUYWaShblewGtTu2SJax/sCfUAyPoGCyQ9XJBwQvhTuCIcbs4oJB
aVM284GzZXi29iAoGxXJSFVYPsgOm8Fuhieui5zKy6HZiJUkjdSfIDmYPwCwRf3iA1CxCPRKIzjx
QwF6jiYYqcd2M9Xgt0ltdAvyFRTOuW0ZViZiPh4owhkgQ4AvzmL2mMKhvAq5Vcim6uQPG35E+UR0
Sebq9cEDxLQ7VeUujcFqSrVaYYoPmbnJIem+1A6cj+pClrGuBhNWC7Jr3L21KLoGEi2QmeMlpnWD
pH7bqVZYLLCUkPypOm20VwxGq8CbfYR4Wuwvpe5FK3EWW2NJRL6ZF1RMGK71I2zRuoZzs80XbBh5
NlNbSTWkaTd9bXUD/r4QQJ7gI1nIcxxxS0NKrZYDGzf1sO9VG3xzND2qZAPpywZhQpCZWLz7uOZs
BX1Xgo9bDkaGWM6gMpTWJ0ElFGItSbWDRhyR2BAtUXuZYrC/vENnc6NIpiIg1GMlaKnhl8uej9bQ
syOQ20wA4AhOcXLWoCQeY7lv0SbO8UasmKq3y/h5Nxirda+swUZs8eWxJ68KkOa8iciQZTsUM2LO
BQdZNL5pYDZtH6L+VevpnEV22DBoVzGODSgawJlAw8QvEmlRY99QLb80JVRHcaCA9GgDrpr2ocJZ
jPMeyegO5VOiv/qDVWUrQbZkeZWlYMc8SvGCL+xEPOGIV3k7pbYaZAGj1adU01gAjU+EuNHwuXUS
velYj0q0kVvWcssAdR91BYdSksyolTustnMN77rkCOU3FUozIDTADcLPJUdOa9GRRIAW9LOvAgET
tfPhTm+ZdPMWCs0IkPDSIXT1q8ht0mUdSCZgRNg2/LLsqKxvvM7WewEV5p0Y9IuBFHYgqazxzUFG
Sgdi3x+nXd7yapAfcjbY51gDMCCI9midQDIG5QG19Si41XzRLGcV2PycFuCNC1c68MyatvZ8lIRS
zoyCFcJ4h4S+Mqt6T7QVQc+vCDGPHNKpFXGIYBEsiQiShgvUVbjiBJW/BBRzHJTi/BOIzeiYGpX8
HCEtg3P30rs+PvnIjCLpIxYtXl0OjWzKyj5XcYhGVa7H2Q7bBreTGp8N2r4eQ8ywFRfgTI5dToTm
HcuxPOc8mlg1oRqU7cshpzW3acVlh2Lr+FHUjtQJbi2ApalZlgkO3OVCTVeQpIZyOGv9EYCj0PI0
7GsgdQtiW+Zbd0LSUnYPOE/FOS4QULGo9o3/KOpbieyFLjYbHNnCimn6aOKwD3qbzSS7vWbISNJa
qA4QFJX7z1HLocmaMLmx9ArpLv/qB04bbHOcUoUVdCZQtvlQlYny3gNU1KkifUbgTxJXnGQlQAj7
Fmo52H8Vbg0Jv3pieCWC9BhWG05UzUw4zYpTNapagtgwUZxwn6LRdChop1VmX72m7UsDoVOMDVVA
KCQxJFhDqKBUspzSZxwa23Eho7xVb6bREjUQw4wMioOt8DI220L+QKid4bb6EkMdkL7gtD30Vieh
CIQn4bscBDszxt6GdBiqB+tGcYfJVdRD1j20kiVWLsetBVRRfcjVdmLBwItB++GIUzDaQqiof85l
mqFB6alaZ1iwEQD0zchEYqAkPvpvfSwj20KIJst8OhcaQbVm10QDbRLGhwcVlR/O8ImbK8u4Y5yA
AhIICGU8z3Zq3vhoEeEoIeVmJe96bouSlsDtUnXV4PTb2iCfTnLo/PInLj7qnO33xzbek+YFdwso
dgS099ae8MClpogjEcitFGxXqOyExZLLUILQFAbSQi9Y1cRSE0uWHDB9VtJGRxaaikwDH6HeswzH
SRVM5k9YjlWwVltLLtdKDkSOgeR8LqMSKxD3ZbqMiY0SMgqUunBEAVIPd4m/nYgJmcgJaqlgrRBN
CRXzbpmPm0EGcy96Ee1sjbqvsixGjQ1gPZJdAY8jD3irsgHJITPOX3oUFP+btPPajVvb1vQTEWAO
tyySlatUytINIVk2c858+v640OiWy4KEgwPsBHgvz2Kac4w/DZIWpA0E6yoW8o04eW175wscL+j3
C3Dvu2g8ofhzwZeL7H5QsFCKB0ugn7kbhTs6RgpNqT9O4b3eMTD+hTnLhXEfmDs1PkgtiI6TdasI
zacy2nVx4HhSDIAA5jRZvsiAVtEdNdVWotrp9HodajeC7PnyrRZkbmIwdtQRVCevb/roZKg/kTBf
8eT/jxFC4LX8+Sc6LNDHPo8iGKFqAd934/TILa/nQ0wUlRjzqJzxJ3Gj/NOaV3RyMKtp0vpQYeyM
gWVr6m8fToP2O16V1Z3ug365Uu5IbGLtnocaa4ww3QnjKow/mBMkDZsfGNF/xMJE/DM8h4C1xUzP
PM2/b0KG77ETjSxbGXkAZ7/J+5h8TTsvTwmDlkHeLpJGIsJPk62+Yu8ZdUE4NyLlJZPg72UrYsDJ
qaGrH5utmr7MxaoD4/hJOa9+tYyJRRzDgcEgDfHqBG6WmKjE4nBk1tGq9uR16s0IT/xjT2+6Ed1X
hlx5xpm+e6+uqrVe2IDYq9IOXebZom6a97pHvMWt7yS9fWmfh0O+1p8bz7c3pWMeI+cHgvqrigF/
PoOGdHUZJ3v1NEgtj+M25ffOzXOtGysFDV5l/jRf4b+InuvC5PMyC2H76c0vDTkzRhW3kQkBIya1
PVBwzXd14ZraM0hTOO7T/NnM1zPy9Ok1ppMwYk4PKUURSB+xaZqVnHqxdqzitxwKhWMlSg66tPen
i5HvBuEodxu1ec+EtWFu/XqnlOTLIkh3OrDkcD5M8as5bNryvKSzgr7Bt8IpVhmbtWzHlcysgWyl
+88SMbOyU8MLioyfDMeAJtXWA9IT1Xct4scLTme1lyn1KillliPxdRk04nM7CHbne5Hh/+SZX16Z
q3uHqJ5ZWuQfIf6Ur77groynOmV/WlEOgT/fqQ/FKtpm97+ytU5yyE+b1Bfc+V/LXb3BQ8wM3LBl
Oe3chuRggXY6EeGfdruevOjGdCX38v2W8O98P7YERZKJ5iGOQP1HHk3Mi86gK5Yk/n2lUg36DaIU
QnXP3chmXt8u49QKgcZmdEbOVKzowUiP7zJFc6RbjNnB6ReqlazOnkUMlVhspuLFNz4y1bdVXIe6
GNF59LaZ5T/Y15nbcP18mCpLmAF1t0bQBRnNf7/bbRYl6Bx0yrjiEXgAon1l4SCX5gVDkuA/D3nF
FI3ZPNTiqRjISV6H0sKF06NRqjeSU1WMBVgxILuPt7nmCvOR165pzqBcXQv6jAJxgkneSMG08jV7
mWQXRJQPC6dY1u/J3hRu9NwTqbfM+mIosDVvmJXo337P8cYAecrg90zNlSZr1RCa2Vkhc1zsCd0D
dRAzzOp5Bcvea69JedPJJzF7z6WHtr3EDCEiUbCT7nL9XJdPiOVXHYEkc79JqEzrZCt9tMxLyZhV
ntoIAmYFqS1MiHZgfhmdIr1dfpjytZr8MsJfknlDVmdoORHYO6BuYnwYSHzEVarfxxXR6CF5GkZ4
nmuFiwXoxNk/Ka/9sBmL+gdxiv7fh3P1YTFREvGuiHoaTfPVkTBXmRlWHUdjGz4spXIeOYqxodvo
Ld/tqajCyg/tIL3UIUCB+KDH9JxmX6+bjKGlnNmMQd1ZRnuMRYFJUTXpdDHq550238p5Xzijr7e4
FrZjWgN6cQCvZaZ+5ftOhYvdLoC1slJJJIZrZSpGswmCTd7uQFmLeTNBuQWM67OW5NLdTAx5qUGY
EbZYJPmmNsO1JJ2a6KZWHioYDt5+prQTWmTLQuWY+V4aDw0wvRCuE+tDEUG8pa0FwqyLaxmwF0AA
dqGPL/KwtNoFUxe61kulkzV+QP7V9ehEleTCr5nTOQ838vQe1Y+6slGL2I6Kg5Dft1jHQe8AiTJX
r1/RhtsqHRpN8LDNhxVUuSGvRNMp8v0o0eIkAA1IuUS7kkRmcexRH3giUGhV3srTJkfjYDEibKPx
08LYqbI7CmqwHGruINtQYA5duJrkcxI5pbxvgmPA+QDYTKiDI0WWqwuVXVRPkfZCeqldMXa9ayBk
htsSAkO6RNUB/faWYFfHCow1qHw0e3Li1sGl0+7EdK1KT3V+Fzd3kez0PkjIrSn/qUoH1ldWH9m0
nCzalepiXhaZkO6bhwIisv+lS140nIUZdISXhb2nR/ogQiumq2TQcTcWm4LlZ3lTDc7EN+PXW6NC
Ik/XEfwSFSacOVFreX3drdLqoVWYeNNEjsrfQfJUPkabdBadgbbKX6QBvw11E0E79ZuK/6GSb34S
fe2xlA03ExCmQIjrfUaa+D6LGdvHvMuQyFFH6T/EoHO6kkKfBpIMAxi0pj3FsW+X/u8yyldjTupq
tZLmo9DZlnGKMidLJ4dfrcw1nadTBu6ks/NCi9TjxWf0c5eJcLo7Q3XG+r3sbsyldvwY5I8kb70J
irAId3NPTzStgj+tH7g1daU2rks/8trRi6MXLb20rUvazaqvp02W34mGncyXNHBLxVUUO8lCDJxg
yR8od9j2dQko6KwVT9gLdL2yQet7ToiYeHrXn/mSp7s2DlEAwH6UliNHD4mP9sU8dExwmvNt1DFt
9JInbuBD+DBsKT2VVD2EjSo+ZOh7rm1J9VD6R0WXdhKcR7dYCo5dvvaD3wySnOS7qrPBT8X+VmOI
jbUak53B/DG2aY4qBrnYxJCiz9DpbSs0JE6u7UwNkG+LQdlizhBIyT7gnhpbsbvvpTXcrwL1IUTb
OlwYHFSZhI8Q07jtlXtepyKqH+gKKuLLhWFbd2+lAUCbH8IRr7OrtcOhgZMoNkJ4DuOdiQajYN+o
ea5s0z1dq6rvzOpijfGuaV/65p3xYdC56GNJFozjel31AQDlQekOlenl2aMyvUrCplMtssgIASwc
VbmV+vvYcCbBMRPRzgaw1OpYz8+zAd15Qc1hqdtR8zrshQqauvKQWcdG3SrhvdK/+b1XMD5mhvEw
UTu4IGAhEhOTFrj1Zt7ZKkltlS+mipHrBKs64E1+zuAaNP9D0R0N7UdjrZm4V3AOajzt5Jyr3py4
/bSp47U0rSDGTIVjEzo8nu106tlBnghWTKVdazzy+wN13ZhbMiTtqnZGXn1wj4pJOkqyUeadVJxg
BSKY6lguAKXdECDVejD6jWQAXLnQQoKxTcqdxB+X7ZkSsIrvDIrycC9n20Lh/q2VfE24q1au1W7d
+MGaLjQuvGX0aXSjWzsx3whIiNC8LTN5NDvRfksD2BMsFWyc5c75LRNPapB6fTWgcQJWmp4Vyoje
4NNw9Ij+tXFlAHTyxvTmNjI3MZoCAIAQNFcFMmWIbubFzPlIaGFfo+hFkU8xYSLFRuu2GGTgpswG
VG6fD46cHZNqnYarKtumFhoXF/3DiE5m3vSxA82vp5fCx1sPhUmh0DCN6I/PxoaiTx5++VS6DFhK
5zXUT58Cp4P9aK/LhIfkXUod33Jqxo5X6xbAoERS4vcr9ASTL0OdPhnRXgkwLcauynSD9jQxjIpu
LChmZxCxYQWhI/hgCd1t3aj2PLLdPZj1LXERnM/dxIxgTy7ifQh+atTFNhR4DKVrgrWgZd6PfkY+
5sjUBihfL2eGnDFuYNhB0ieQej5mn7NA51hZKwKhHZoXicoPFfsXFTQB0EwyEtGqMI37SviJDE0T
NBXBjyBczHhtFDff18tf9Zif/v7rglMdGiPUS1pZrbznyI1M1yyPcvpDVf7DVfwzJmeIBS2fuQpm
iYLVHiXj8X93GVeNhkjubZu1XIbcPVThh8wM8XxFrfH9KtIXAAhZrqiACZfCe3n9NAQxrrXApMqb
1vOvDpzu98imUnuCR7Wk/PRovuinDSYCS1hXl1E8xlWzppdGOY5mD8RD+NSsPIhBZZcpI9Dmwu3T
HoHh3pymdSeei0FcGYI3qC+a7xTRWbUeJfkjNtkw6k2GSqhoD4k5nsr6LVUkV5yZnmY1+8qCTZvc
FsXqoHygw5lpi9u3yj/3EAqFl4kn/JuZ9mEWyHwNL2K8FxPDGZ2aJjd1/kecHjVGjQG2anwmWn5I
etRQ97FsnuegX9fCtgRSAw3LEAKkJT/8duxtjX1aMtco0b5/Ov/0TnR+IpFKjE0wGdh2bXaoTKMb
ZRn4QbDOtIdQTytmvkTqhgtLlR9V0F+8038td/XKFdYoyCP10Sr0mUwQ/RoGylEiFcZzgj2fbTnj
dG+J8E6Qm+7ipNsWRKh+f8lfviGfLvkKcVFKo+qHnN9AJWcprzn5v/pPid3yciFXrQ0XapqGgS9R
M9Sr13DSypyUMhYhTr1yC67Lfg7ej/Cx9nYC/HMjhUR2BkOoJ5A+W/vI18r2++v8wmTx10+4utc6
g++mVOLR9hLI5qai9EUSQt/X+rffr4TR6IvLJcuMrVbmv/6ZIdczEqHKcqTDRpJtqmBLQRBbOyqp
1N91S6ENruk7Y/Ui9gyzO5XhuifXgiF9FeL71B1mWI1gXcFHjefQWivK1hQvM8oLZGImjIrl8Bov
Qm4AcV32BgYa1T7HGsbT3Rz8CqZ7rXwugj+hzCQ21DQ+7JbqdOG8Ksunudkw9MIRkiPZpJkA/83h
PRRvUf+UWAhPQ3krNNm5M9+TAJXSsOqQVczRGfkYs/iEDhwGflEfyLBP0GExj6K+r4vAS6OnMn2K
KsHp02elmzZm+ar3Md7cvdmAUpmpnVGD6mpyFzDw2tjW4AOlChky7wvLE6MDLazRbZMpR+C76uNh
SzfaSo9kmxoA/9G+7WNvSpxQMtalyOvCoKeMahyZN8PzWnQuK7bQB2UNqUQDHMYUXMgGqtLOVBQu
j8QOW7orcafNAQlbwfSRYl5//+y/+po+o8nLF/8JWKwjXxgjhsdS3uwKvebfr1ZneN8von51hshg
x0wTIrNSv/aTSFnP0Js2zFZpu1bUP5Wu2kPwlI5AVcbNgJaRZrqZtrkASQTB3WokdlW7sLX2gQ7D
bbWubzEcqmNoh+Sl4b1f3feKN468ptip9Ysw1PtW3EiQK6orV7tauIuIWRj3U70f5hO9IKJ9vz2l
c/HDpYF9f/HtyOQesAHz/ZBj8fcdZOK00IkI2VcWAumeSSdeheAzJvw7d4MCJcwqlBA9rFK8FvIN
noh0vkMIgMAulxxEeSJig34dl5C0s+b02nFAL244erLT9F2QPJEZmej7KbyoFoO6NFvNdCeJXqGN
woio3mKV5pcy9Ph4ecMS3cnVV2NMvRAWE4TEf0GZEsjP0biGu5yUE1QrKgMyN+y58/iJLUFTXQNM
I9t1V9tUnJG4AivrQ2p4dA07kbNMnw5kNqrJPsg95ifas/nAeIoWRFOUV0Qc8ZnDEkKaZRpDxlZy
66Bh0CJXKXGHOILl4GjJ6lNAZstIA++WyQN60LRyQkQutQMOM8hbiJyiXUulI44uSqw2vuOfzcMb
rd5DWzeZ6gSNk5We2G4j9UmcdoPkoKBXe5otr0XcWrOdXLSQTQt8Zr1IT80/SfY+yc+5vGutVyPe
dtEJxMas6C5Z37xvgWN8rmTi/V+F42uI98II5ZU6fSz/JxORJLiIiH6/bz3Fd7VwPqF+KtBL4QJq
zBe5wgj0kqi3bX9Q2n05HkeGcIgHVXHVHLNK+eR3a8u/TWRgCXWH68foHGkOVmG7KdUTHwLh2AOa
+97VqTEUSusmdAVIyA728KgWz9zbUdmB+eT6s995eANkpo0SkMLUiHJp3aIC2vAmatdDduGRy6Ij
CRd58XOMH/QUWeglGv3OTjM3+XRhfuFkeUmxDpG1CjMcu3luOtevnkf9JLe/lQF1nYLFTXo05DXd
T9vtxHA/Rl7W7sbkJDSOXztGQb6iKzPJp3FUdVtKu1i/A2ctyIxR6GSBDiAYMDS1KKtqD6EjH0jh
20UOhATe4MWA0fFtpJ+LfFVZv1LSh1snTrex9lTlb4ZyYdg4smJVehintVrRYsc3gLqs6xc7qwCV
uy+MFf0JsvgOAra9wY2npDdS8SAF8BCHERRkpMFztHY9Eq3AjZf3Q3ljSM/fb25fmfQMyi+yGq1F
1iFeFSSI0gy9ryMOTzb0pH1n4GyZzl7WPPMiBrDjvYjq2G2FcPXDyl9tq59Xvtq8U6b11v6yrVL4
BuEf3TrGb8aBIZWo+Zld9UM+oPTlVvd5vautLi2iai51eIbcRxNamnS6FAeluSvlbg1TXRo69fNm
WpKvAPQAorQSWi5Wbd2f3BIJWi4f2zi4+JPk1dqysyM8gtxnwuxZVCt3Go27oH6VQjYQvCsTAD8Q
jqmHTiMExwwJoB8yMod7KgLSg0AagC+gCAwDkKmPYpWSTD34i+I8gFUaDmO3B+OvR0ZQi5vWPERB
tE2YKGzou7JsTgIhU3ZSihhffK9llPRS53dZsh4JJsfemLEF+u1zR/JS1Z3CesTyt8qS3bTorBMc
Jw0KlA8t9GgiIvjQrlS3XT3aichmeABdmDLXTI6geQVZP2hFRADh8bZQvNi67cqjoDlhdyzLP3ye
Q3Q2qsdMRrMJGvvTESz9l2/xV0lLFatLZJkwAUQFrl9epk8nvcWdZEeCQgyS5K0WCd7E2SlH5snk
a8c40WgaiiQGoJmerzvmsDKtO0HrnXG4z5d/SrroAHgCsr/AbUVqK1wRi/LYk0tvlm5k4RFpTZif
LYx2wC+m4YrIf1q93bTqbdncAlAcNMt3rCmwh0JAQcksxx2bQ28Frm7+HoYLarsGqgIblLAZygvn
X02fmbhzesFGFucYFr1M3cTpJZ5QP6q3AuV3CcqOAW8ZTDQgipv7g1lGh5EnV/RbzkOVjdICKUFC
usjLo8e+ezCmhDqaMZBJeUgod8TqOZCELSxlGd2zbenjrgjfsnHJW9c7XIaAqMSsUe8mblc8R8Gq
6u5QjszTDjIATfFEajrupaK+M4RHCwEHIhQ+QtFOjK2k2OGfsHNwvQe8wIDq/irXbLTtYIJhvy1N
XGBeDLrdnyKyGHxejseqPzUQKYiFRCbLB5vIaB3mqcrBIWTCiV++tOOxSS07TNdtb90GQY2q179Y
TbAWxNCetemktakTyhOioJ+S778Yw8K7RH4k+T0qO556hdDolWX4RUF7JGjbzgCkQR2s2kJcMqkX
ovcuRi4ouTifMLnlTb2FwDJDDwfRCNwO+4Dv6Yet8J8OZnm7//8vug5GL5pB9vWMX6T76O9BUQPg
wgJcHIJ3MTJEMtwKTRqOGgTYWJ9gnod+owv7RNspfAHf/x7tn8ac32NIGnuoomIm/qcqTJMuFGq2
ypqZ4WmBM+wAbznKjZcYCzIb/knRJiXtq57ufOEP2ulaYuQwPhldO4zIyVMN5ThmyVimeoyQzJu7
SjzKstdDVtW+Y2Tpo4kWGZmpxHsWtwiC5J7hdrd5ss4An4sNylgZAkZyapSEmgewKSaHJDz03B1K
BzSVunRKJ/+hWkQtaMdh/rvoNi71TfUrSZ8l8xxV7vc3Rvmqs2YXMmX+JeEvvzpD1Fb9v/IVn6MD
82qCiclTEBcE4QpgFI/mJG3y6qJKC6uGH2UWjpl2M4hrXbtJ2w62aJ37yL7kVQmxiiMpsGvJ6cPd
ELqBfkxGrwegxgHw/Q//AjQ0Pv/u5c8/bZ8DE3ANQmFA2/yDYrwHJgwwW3XyU6rEv2l8i75nyYlS
CW5RsN//vVAlzUYY0oevcA5Z55yD9nf6Z3Ir914z7KfeDe6IZG221hZTcfcDp6uoXz2ez6tflRRl
kxPVNPLeFiosVndDP9xLJx24OikrN0iOZQ7Zgpg7wfpxHnHQGMZGyp4p4dty8YmEQkMvAbW5TpIP
SCPcrxPEtOy0yitGVw43rzQ37LEEdTMeUTC3VIoGodO0MNa2HJ8VSlvEoova19ZzlIRoqpO7ziCU
6hElnWRtBORWZL5JttU7rF417lDsC3R66q8Sk2K0jTQnzl9iHS2skw5rJupVKMtTNOT7qFuhvrTU
t6hxjR5hMx7sxNp3/l1oUHO/F7QByVtP+1EdlWAPr9LrHxwHKNkNwVW7twpA0vd31BaS8jupaJwi
johDr/yOot+NhCqyxmCLfFW4SSskscGBWB+lORbFDrWFjoNHfaSW8fV4rfElQ/ZPMlgafih58Pga
ym7PyTgE535YaRB89UUELcnHy6DsaOLk3lnsY4g8aCxl7SZpIRU8Goh54aiFtwpf7/LkFgvGHw19
QnIuk6e83o/GL7o6hGIkRuAia2rY32GrL1qE+FJH4aYix9yiVbmJ6mdxshsZSwG6WpLq7Ln4zemp
yvepBsBhPkSxSwUEap55VQRZOmAGxEHUtn8aYTd2H8nEOc6Nlg8NemMUUcgYLBqY/mHC6ok7qm42
k6976uSCFM6LyZhoD4s04oo3pg7wyYm2lXPDdn2zlXrVEeil8mSjMmmA9L2ch1aNGyNEusps4Bxo
1ZHym0jnzXliIIGW3MnVzWAw77A6cQ6HwSbh56bHbFxD0QgTtIzTYrGcksUwE/Q01uwdbqSvGrWB
W/pIcf5kPTa0O0GgQ9v2AuDypR4YlpTvCwPGytiPqodlgr9P7gKgnsM0n/TkTYYkyVA/mTzcmG5S
jjcAhrxNuLeV5BVYK0dSCo2mY4KiEtWrszTtFPYRM5tWZmqs++6ghu1Ww8Ku4fcYUbA+S6k7kZ7Q
raP0XPfbGK5ZeYoxl9IXUkqqPBHRcPKkphtfhdljZFl3BR9CjQ1+sY7r4WBj/JEIMhiHdaCvEYqk
GKB908ZUVC5Bb9hh+P/4LveyxQdrXujrkwH2myEf+uDpzMaMdpqKc8GZ+0uMxhcneqzu0dtG+X0x
23IBU9UuZZjDpxJJK8ZVCvEPO9R/yOtfZezV9nh1foyBkha6TKtZMQ3H+m1Kk4e4qWYCRf8w8tZA
gqqR48cJnPplJmOoYYQoXHyEW7F8zEbXjG7T+Y9o7ZLRxZWI/tgYMDoi1aAHX95NwM7UWpnKDdlC
UGQcotbr5O+D9qhNN3FNxl7FhGXwOrjt788Ybdld/7k4xttpzFLUmO+y7M6fDplckiWCddj7Yyne
qN0u7p4jQeKbi1fCNB4r46S0O9UK7SxzleSC3YU5zJKwi2hvRwA8nH2BF8OcRMyyjonQ2GrpXY9E
jy4ZYRRHji1JT70KKT844fRaqs9h/SggDi/3LV+m8oKpJrBQiJ2sWEbFuobg60t7gG1WDLesfEcF
VNNI5jZKuyPppN9G/Q+cxlcnrQzRvcy3Ia7RunrCll6V6bSA0bHy26x3hnisEKD9FLr7T8G4vEef
Vrk6z7tJxIXRsArWacFfTcVp8F9hNTCufP9Q9f80q/88VSa0AK6TFqRcj/KyyrZtqoTedGZvmCXP
h9pGdR+3pD6Ogk0XVeEqFHtY5o1Z/BowtxAgg2QnRN5eWSK7Aq1G5k7o2ia70/5D+kgy9CKA9hGt
6zDtxRQay3TIP0CXjTpWhTS3K/G+qpyIpq7lbyOA0i5xaCH4yGnJU/8esVod7Xt1dvwE9Ep1q3Cr
qU9Z7gzTu5r/VqiRrcH2YT+w64gcjfITqrxU3mtTiDee8uwtAY1jL5gyz4ge4g6bD473zNPB0tp3
hTRYqzzVDHZW4nVKCNckrVBilPUGHZI6nc3Srf3z+GrUm9ygn3QHgQboRizKm4CYA4xGHBCAx3at
2fAABUnT6u+pdTigkNiQwa9xsGMOIMphRv+1iAGe/Q3WMmxZ8NuSM1qLmovdPwY0wNAa17suX9GP
jOzwM0BlQaqL1A5HIXph17VHnIRRvesD4mZCMmmUtx591kAjofvYcwwaVj5HxEeqshvqo6x7abMq
RNznFx7u0L6qGrf1UBNDwHiYosi9qfg9MJWuMp4zGsq294TwfSw2eWE5qml4IU7caDfTxxnpPQEU
DZEsFjvWxF8QDIdgsbcl1L77JDv5CB1q3IjJhFqnpJWu7hEXqqG5i3OCqYfpRbM2o+DoJpsZO7ti
TwpFWtiTRQNkMombBBWACCejNXszxeY40AXDTEI7UF2hfaLA3Wpz6vrSSgFBrBeHrm1UeFpXnRzs
/OHB8PeGeisxh1ca8YdtVOUFc00uvJn6atZ2Rf6OCA31XOGf8AyVDb5AqgxM4+mvFj3SyDDxjThs
28kDA8KCK5kyVm8nR6BhyEQkE1aCzVnOEvTBHUE+qUAgKSUIRtYs0PlH1bMcj45mcsQ24JNvQ3yc
rDuYllh97M3d1OKkFANQCXsmT8FPfvcSihSCtJPxreMlE+ZbSpJ1AfBTRGuLH9mX2yJ+1Ic73rMu
B6VRwmOlZg+JKhwtqtCcwi02ERXF4ch/CPJjgEOeSVyb3tcOefKr9EHX9VsjPFVSDj6yxu6HkE8y
nmNASYqVxnI04jgwzUchVX1OV3fvi+QF7U22aHE3Dtu+fITeKsSnQvsYSM/xzxY6XGr8IqtvktrL
lEfE3NJIJrexHg0HTJP0DMpzVdhJ/sirJxH4Yk+IsuagQHwtwb1K2yp+KQIylyjWXuruVYaizV59
lZoAcdXzYqMU9sCWVbErujVFKCIz1aJ63nf6Luenkic1XrrBzlrc3h5ZMSWD3S+19EqobGa9+IIz
1LKbgAdazJMUCZ6AQ4CUkcXqICcvpKO4bai9MRd1I6DcUwTxVavgwPoRPSOeS8g4dGLlo2FWGxXe
LKQKIwMo9DRtS05AEeIzME7EXyQSTE/80uSrYkF5T0V4r3ZnxL+Stm3EyqaosnJHGR19XGv5B/E+
VUJhmPMHh1CW6Sr/S5iIMI/idpLQyEeAKo6g7EiTMqXbWrqTihsDy35A/ot8y4ap+a6lOEoR2kmK
+CU46/N7ndPeFMe+JQ9DBPLZJdmDKD703Xsss2FPiGnWquollTv7+GewMZ2m5g73P2KlckKGRo7Z
EXdnMh6CeoMveIgPRnQcQ3cAVQr0faUiN1tHpYRgtXTF7Jmq1oicDImdKNhx84wuYS+1LxXur0Z3
g8UXMd830k3UYIZf+wCaPElTO8oNgp/Y7tJ9PPW4WtcYUrLKw+m7mK8U7E7kBhPChfm+FTzTRKf0
eygwZd4lRvcri4giuMR/mv6PRD1XbaLIGQTVznAzT4CudflKQpSIlA2zWUh0jBrsy44u56VX1gUd
quzvJfwDlWfxDBT9QVHZLcxtXNw2Ch/STolRGrKNhg6yuU4ji+DQI6wipVEmUyh0wwFh3CWbb7N0
4WFelVjfBOVWg2ey9NU48iW5ZbSeCF6AAArWcImD+gF5SKUgR9sqOVcqek4Rnmar9EdjPnbyBjhk
ppYw78vyRNVjYoGGiNU8OdsTECEu8Q3qs95j/wxtTsUqfQ059DRkdbcLHOwzX+2nuSf/zlhYChFM
pUssNAeacdXvC6jZiAyiO42bo27sOLO0Ce7CupvH30H6Gs8vSu/pOGET9IaTU/d4OV4E6QDM/H2h
8mXxyYAuA+mVKsnXDp9e02ZZHGETSiz9bXMbTj8oopSlcrsuhD45Ma7zK5likg7zAi4wdsZaIQ90
ipVqj+4NidaO5HWX0Mu2A6mKKXvYimN9G9uNi7bXZovcz06+ZvSDcxfvkaCufgJefvpxC6L3qfYu
SFKOrGWEOOpAM9jJ5trSfkAF5a8Im8834Ao3DYPZJMeSNaLHV0IatqMjPU1udryZnPW8+fWWUuyc
MCx5gff9s/0HjuQl+7Twfz/s08XJo6oJmG8RP2CCieu7ztryBNCRBsNJbX8gipar+OcxU+paGmNp
MGxdXWU1pYMltBB+0wjt1W4T8Mmx/FWKr5WO5UfeiD+hiurykfyzpCYqdAtktZPw/vfDi5I2nnwf
hb8OO2sqpC6gF4VMjl5gcXUd//M6rF9MxmPndzn9cDsMKyYKkF5DMZ3dkAigmJDlh5bEwfwcDHAX
70N3zAg2koBp/YcpeYTvUgEIRH2lIxzut1V1iYoO23TpNob23usHI9zJoztNB334YUrOV14L5F0i
4eVo4xguc9UUacpA2IzFBQr5C7yxSvFd0/73gpNSKYUbk2nV/rBJBJKE9gIy8cnnBDQe5d6yp4Z4
yVdJ2nQ6fMRPE2SlLz8cPMcKmZmqAeD9972fxtKUR9FIkXIj4u49yyfLhlPV1XOLvBTYMH9NWP+q
ztZF82Squzzb18FPw4z/xU2xEanYnzSZUF7orau3rjFLvdMVXvFcB0nW7ggB09WnCcXtktoQucZb
vKjtz3m6ZURqp7iW/0hMZCcPm6G9+f5z+2crXX4LbjMGDjAXgxG0f98Sq27kSbQsvoDwooGjiKL7
/QL/3dS/XvirFa6QAsGcE3H2WUE5d4+wAw5BK6Od7qMtQQJkxtw3PwAv/zzlqwWvnnIXBTz/ZUFd
QVRc4QDGo5Ldfn9Z/zTlLLIw6VjYOH9AO/6+b2BmUd1MIkYdpE/CWlLeUaxY+V1bvH2/0FdX83mh
q9sXmW1ShwoLwUIoxiuwT5y9f7+EtPwd14/o8xpXd0wblTkXMtYop33s36rSxuyOae5q0GDVLx09
HWdNRbzm6oeFl7/4u4WXt/PTZq/MaFbEgoX7EaeOgkL7LLWnwn+jLcpUwakTJ4HG1U+pyjbxPz1p
rh7hcuc/LS5MVS3my1XLGfj9fE6X7hsPO7K3kTwS/4cj9asvTUd2pVJDwW5fz9fF0WfFvjWjJpGw
HgxH2Zzs72/nVyuwu+n/h7DzWG4cS6LoFyEC3mxJACTojUiZDUIlqeC9x9fPwax6ajq6Vx1RVS2K
MO/ly7z3XF0h1EsWjT8elcaXlSnWh3Td0DjRBBCQ/5ZS+bcvsyErDOZFCYGcsrwWf7lmIKytOUlH
FDKy27QXEYxuvFWUM5QGWFSm4hEyE440IglEDs3kX56XpdP15+NiyIt8jagTmCR/3DFoE9GYLV8Q
CZRFH7k6QMCUhX/5FPnfPmb5+798SWGYwk42+Jjq1FxTvszdog4s3Wd6NJ0PIA2Uhe6rtE0O74O5
YkqLIHM9OM/o3y73/5UnPKEUQ9TcFqnWpEv/7y8i4/RrTZlfZMY8AsQM+S7WCaYpiYN3rak3//z8
/P3d/cvn/fE6UlaGPEN8XoR4Xj4O06ZNnFywi2Kr48NRAOaSxGK3JSC9f4sQ/rsF9a/f9Y97izWo
aUWVz57kHRMTEa4mzTH65f82Hv3/KoCrai6kbpnEQJVt+H+vai3pcS/WFChxx11jRrsNT3TNyr2/
1bQVehhgLxvp/m/J8n/3VP31Y/94qtK8BEXY8LFJtplpdBOWUxwHOqD/fBOVv1sF8D8YkmFJGu6U
P25il/byLPq8oqHpBWhU8oMvMR1EmQ1li4GDYJ7pKjlCg2SJ5gWgCGs/jPtO+erbBH/7jeMarGKa
7DBj5eFiYembbdXfta0d+OdUQTO2FZDdWSC9JtDgxr9UkNpyA/58zalEVFZJjpnqn/FDk6xJxWxB
jW2zl2maOLQfItEVmjdFQpd06oLX1tiqqt3GD0veRpVrmJ/K4G/MiZEeNiEGVIJXFHsNjgLKqHRL
V8gCToS7BToqTGq1P9Q5Ehn82NSZI32g/F0WVy1waoV5F/5eIW1twdjo2LJyA2ukuCkB00J7QpDR
KrhwGcklTiVvC7SbVeHl8a+Mfvk/38r/bgl/Xoj/ylZoxhMX9efxRBSiWJ6HjiJD4BsMmPhuwkwC
SncW80cD2WvxiweMZkUyG8X11DUrkXMqwUztsx2emfQeB4KthBkQPPpq/qUJYb8Y8ZVo6FWdnWY0
2xo8I7xnBetJx8QSY7S+RG1cow7riEID8mCFkp3owVbMgeP2diC+SaiUCmxosNhrqIn+Bsos5lZG
clNw0hdvHvDkTVrf8HRCKxpARGkv6RvSu6p/loJT0WSk88xoHWZrRJNxlDdl77Rw+GJ880i3PBo9
83DtTBr5bg4QW7ErGtSjM/eWHcJdMvtN2CKWxL4OzhnvuL8fBED1YHFMT6BDM7lp4PrDRy7c/vmu
/N17bGkYWNiJkKn9OfSRhbIwKoWn03Ku9v76zz/871bBv/7wPxYJ0axC0DH8cEnfpuozQSNKJ37y
muj9nz9IolPyd6+ZKsoIxWVNFP+Uugd97Y9jRf0TZDuYznN5rjXYQc1Giy968Tvu9w09Td+E+7MN
ZnhAdJqslZztmrlZlyHYkvck2U44PiWGupb4jTeLzhZSIXRt+9koN4bV7NBUKbiQSog9cWCdGBt7
gv/b97NVjdsoI6dh+kL8UAM1rlKmIEximwlRJB1/OJwBJGwU+FgZjL1mXZmhZMFLrQMWxRgNevOO
IXDoH0Jh6zKu9w1TpwCkD+RwoQHz+5Hi6RxdwXAtC0T4ZUaeDZ8+zzAL2jIh3rOxNUq71m5Nb5cw
6i1zVVgnIUTWpGuYv80B8L2Gg3jadcI5g35WemFkrJvsd616aXQBMweCrB/tgqou98+Svi7GfWl9
wybTog89cHF6jrWwjvUrwGDd3/4XGHELtYdROF2uvDQyHY4OpTwdypF89nlDD0+NCTLwFNXL/V99
Tml6ox+bIcnMIa5lNvzmCpyp6sBtRwbgC3RCnYVNjcbBx5xuijthejWJDsDuUcJVXujnIjIRcOZX
BvtwNPgucYUExZaHRfMicqFqL693Q/o6JLbffQ7yh2FeLbzloSr/zBI8CyuVuRkTPlrmrVageJO6
F7nPmYwMviFMwq27cyhuWsQ2JkM9iqZ3uf/tt9/5aHftpxBhE0kQbKxqNdlgtJepL7JAWiONhI1P
3gL2lNJWypc0sBys8jHpPmULrysSik3rzx7BaE7a8yjpB6HETMyIK5rIlaULG8S7AdvpuIrHT83w
UsMtZYhyjJeFk2osq0GPdMCSPLM+lBaZjFcczrrhFZETxODteldEnkyTP2vcqWrXTJLtUV8kjXQt
QjJrsCF4S9NGkT1VvCJxEiUc/DLr62OJ6IxLku7CTSgeqvTeVLe2uWYazBge8vwpZTrS54NZHJCG
1znL2y5hiCl9pP7niOzW2ll0ty1mBM3CMY864xkjmcnRCJh5+hB4Q8Js2sUx80XqepbNxn+ogroP
UM6UQr4Ts71FhVj8XoZYA4pieglGe2slLOAhMzpMh+wb/Nm8bsYbNOQIdoBfnMvwS5WQM8dXk+5R
9JqjdJK1DfIo1VftMn4Num/YSea4b6sHSdsIPAvpPUBSq1RvJV5BLlqHUbEuLyLD14nhmIljHDe7
6TVctszgOgXvgg9wWYJmQyu/ll7k6tUkhoETUKq+yv6XUA8s5U6A9mPkfY8khUUo3fXZW+zvNGZM
xTcD0ETawaysJISlGyYMQXNZ3PHJodIvJgx7iUEs8DeoRtO1i58d01L9OBfNOu8lVx4pJUmPEKXf
Jc8fNJa8xcqxaWjId/pFk31PVK+5Ku5KaIZwIX/Fuf4aYaWWWY31GmPTqhseAnDuvuXx/bZAz6v9
ay1YO9ye1xGegBJ91BLj3J85SneVdGai2RY7s2BNyn58AeFku9KxaJlvC8MXY2hk0MKGLgtslZdr
Ul0SVQbsLdmkOYi3DIwV8n0SAzsaP6vyOMBsgOcpyztfOeVJA1DzwQ45l44qez2BI/ABBOtLgvJZ
Ic1YNVNg+7jK2QEAjfiuBO0EZbEtdZ7MaH5YvDA1iQ1ki7vMiWE4OACpN5LlIRiGW2sBtzNliINI
m1vIhu2P4bOrW66UjF+KkMLtlk2vzmsvYkY5+Htf/smbc8cACTx6M/42utQuaickd0FxyhhrkANg
HGLiHLF8r4uJ3smyfLFmDkQ+UI2Gj8iYdgW+1gQFkfaBBa9Rz2XgI2v+sbL3fDyNBblGhU2ASjl7
qfLEONHRYxQKJ9UPMt6k6Bk1LrB9xcR99CJlv4RhU8iQYBFwjZ919QH3v0Lq3MJRzG69MTq4loZ4
05GYJK7k5gZLzxKuen8tuoniA3CtI2jgauT7aP7gOQJ7l0GM7VEQBQvX1vwMApBRioBj5k2Huq5e
Uur8ofqsYcw2kMcjck9S1mJkFGjE8z0EnqbbdnwO+ihx0Z6j7YtXem+4ARaaUbvVuAKBTdTrJjDJ
OXMNtpd4RlW9DQoFiwDXOkA1Abp374v7KWVRRfjYv49cCkZZKYhDADLFi4GUAnDKKuXecqd1bSUn
qDh4KbofnuqR4aYOS8U6krmRMG5s9KMY74G9a/qhkCA/ZnAQSJH5nSqnKGAoJcHAJgsicqUMcsy8
K1r5NQMcKQN/aBn6W66hP2ZY3epHwlcKrFcFXXxE3AZS51llXN3t46rig3JbUy5pxESeXKLoM6OR
gBVCREsefEYyaSbbEa0H4god/aWIRWW1aMeKH1GgHDnBEZvRpQP/BXLOxSkVY6V0XjSRXKJwdjzI
o6eOb012lasPOVmLrECJjxS2fAswRAnySRrQY20LfS0yQ5sr2BZwIbDEKPUbyOcCnErWQGlhRaJX
T+bJdFAykMGAlxyfwBEBZuwWr2YCHRI1l39UUYryk3JCkAbbZ7GGppyvecWH8InONICMz07Ueejw
y/YzF9YpIkZCVZYmMOqGhjClOyt0meyQQdSAD2RuaZdsK8Coop1qPlzTba+uwuBI717SUF9ACQ/j
gzlhQEWsCFOvdYR6q/pf2EjMxIUfZI6SLZOqxIIDlL7Pvht5a41nJT+oxbHlDmrHiS2ssiHbThZZ
VW6J5JNRMHCkKdwMXbVHedeOlaOhikWOaZUvfUEHnTaZimVRtnWerhrTgWQtFq/G3GIsF+VL6stO
1G8m+XOkmBPZpiwko+2mjXVeQ8RM+b4Xbhw71PSzHrZWtqlULwpPHRMN0TVDux13zRKxqr/O4cVa
xCVojCY/ipAHTldtaq56OThtgwTb65mAhmvy5lYULgtzh8KTJJYE0FvSUFSQxpDemgb19rrkJhMa
1HB340vcHPrkMXJ2GOyRSJ6YoazINWwXmdGMti5Pzjzm4hIAwNSi44DCaglES/Qq8Nd4tHrH7CCk
Z+d6TmzL+GoGeJYUr7gmVOB14tFXqPhYM0webU6miNFC4V6PHwyiw9pj4FDKL9ngaeaJExBhDCA1
Fmr/uJ67BxDlyT/zEwZedtYmIXk1m0uH7VZS7bm5jczH+X8DBTOmiJDZIG6B+IroqnBIwiQT+bDp
l6IYGxBa4O6F6xErxUmCmCsdzMbtAhvKcwi1o/PXAVeGqTTUGtZ8QeFgiBG63raEAARD7syYKMno
blk54/JLinWqrrVobIbebvj1gIwNgH4sgnBgWzkS5soguIoompnDY65zUTbkLZgPIg/q+oBIc0gY
ZEmi16N2QU9q/Spx4dAJc2fVXwuLOItqx09ZxBnWzJDf8DbzTklcgaizFfEz6gApWQinVhr6+3Sd
DbjcodhoHOgXKa++C5vSzrlzjJNCrlJW7E0Koj7hNUda1N0Q9DJ4PwaGEzUsQv2rQHmqxpu85rVH
h7ZUJaCiV0Q3lfuQQJD2whcqMNLrbwaTBeVIxaVWdEhKN6JzUpyp34Dwz/1XprKwE0wA16rfKi10
2WKdmSyIweIIuHArK9+jmy8IOodolsLJ1hFtJifmCFN/UEkQox0BQsnPgjXQOw+weq4RdyMim2PP
VEJPjs2dOH4O+HDE8qrLn6KWX8nhsqCuy4dIiMBShNSl4PWaq4jsWQr3UorT8DP23znwAHzNVf7+
Dr4VVbKjzsRQLBT1S9VIW4MBVZYQySFytiE/jTODAePbN1sQ2KDZSWgWCuHaaSMH/xIpK4d8R7Ba
+gHQC3s2NR+0k0fWUB1uKh1RdXqQhPdgovZEScwfmNN3Xp1CEIA5hSSbZNcxkxQu/RD8EkBascL1
g4iQwakEqMb+8JXMFcccFHrs7uhIGTDKa6V/zhh4UTcX2bj2o++4PmtgZBUVgDCmzhb+qVi7Ad0G
1RiocZGhJA9JOwsseeOE9lT4qAXaOpTWsVPknzGPUWOO63H4DNmzLIaXFKabVsAYVuwMhWUEg8wM
c7LXbiMnzn56hRVGnhphZcbywChflFdZdY/LldXyxxGiMRl5idvC3m+AMCOl1yh10QxC9kMUMp+7
xHQpqELksZHK0iufGREYZALFoieIyyQmgNUZBXdK+XB8UovQh5mpZboLFU28JBPg9KU0bfOzVKfu
iK1fPRUaZ7gVAr3c3wzmQVZkd5pOGBVTJh2JYTLYWZQnGA3F9aAscALqFdpjd2RYYfcgtEkRdxFi
E5E+UGB2dkBWQlXEnJgH2zTCH9MK331QiPn4NOfNTA9N2Mimo6kOxnLXcpcoDheDnanufespEDO3
ouLYlRZL2HAw1CcKSfZbiX5i1+KseC1QdYimPTRb9HUNXLaZleUecMKItWNkbDPhO21BrlwMzsbm
z5hOTqh5bf5REK2gsdIQ6JKAh8+0O0oVaFP8mpsOt1U6GcfS31bmXgNGTHEZYjgC8FA/B5LAJt7G
fVkcG7ImamuVWT9aRaQh0iaq9x4lJOrXqONHkiGQbaLRkTtyRZgcvZELODEhMyDJU3dH4SWkvNJv
i724rl+UVHjWCBmIoctiIoTuOsC78qwNbui3ru57CsQ0GZ0kwCMUlgsJmU7KQSUUL8kQPyEIGMPv
vD8I/V6A5SsmhmsC/OvHnUmpoE4UZGfCglGn/eorJ8aAMZvNdkDtaIBePstt7MiZhCiWnoCdipIT
AKmVt2C+y/AnBBoWt8op61TOwN8SuTDmzu/vhGpSS2J3xrnOkwHrySC4yy+QtRFaRvVkjm9+9d1x
psQh0w0YNOCgse3R2+ux1+ROl+zUkh8QbsA0yLVJPXPB9wIzgHB1QpV+q2hQhfCusbgONQFse7Xc
WLQNS2J2r4ok7IuBbp5BDbqhbaKN8C6cnGU+R68574LxLZ3uUiXACrzl6LdADOiuqR/06Pc4Hjr9
3kibILwz+R1p/lLOSfQTmVygvjcqmlyQ5/WHEmB5xR/ymNUPTLyhDgyLPIMFOQ7FbZZxCWPmPiQL
0d9YazpasnhdUPobebUSo0skkSP5C4pIK+MzZVxU7MeGKKxt3J1AuCftuUAmbCVrUKRmeTYQHufg
4rw6IzI5BjeOBtIJTXKncNyZJBfUazH96KpjOY7sQmCiDfwM9yFCkkvkIb/ytcHPk3/KCqYn9kM6
CQ9Q7bHM5g5efdwY/q5Qj8SwOgtGTDHvRb7NJoJwzpZ4JJAUOb01vuWkmQAww4UDkLkgSGKM9nOH
Xp7ViZ08Dp+V+bCAhLLTd7do+grpA8/EwNg4barFjgjPQa1eshlS4Bt0dIUlPNKdsXhAspvNPfsT
w4aAyid12RMR64fMxvTxFpPogtaxA9ll3CeJoYtxUK2H2gE2+qIHOUowKw84AVI0mcV5WH7mjxwf
qS0zcBSG4GnKjU6M3n/FjGqppUf2d5JeAPU5meLE7cbsJ68sD1NwJEFJ7R5GeJXNk1Resiy6LJsn
uD3Ul1RTA45rC6vFurTYke2aI4eA+R+snPxGUqVCUsfkhiDlGX1NS7zF4t6lxkqCi9ymjtK8KKSj
kDbZRDdD3LV4piiqfkZckykeqaXsALBQnFX6iBMS5Vl8lAQSWIjmG68dv2FGDPzmCr14qYWrRvFM
miNMN4noLWVXwm5nT5G0L7V+MXTHYO1niFEGn5XFKdkOZkJTN2GDu9gtI+Qs7Lj5fuaINLs5wooF
u2hc+nqbBl5FMJ1g+ZuqfCZk1yyjTc2TIVLK5zYGuJ7fs2odUgK13BL/EprPRmDQaas1UsLazsvH
kv7I3gREAmExLM+pJZaIhgOPMFWRtjZpTgrMasTiKEFr1wCZAsF/bUxnwFaaQWooXgWwdiAgBLlz
DJ0thcWCpg5hcljNMDdN9PJRoKDODiZ0If1O6PAWuF3xUoc7K9yX4ntvvBksv4ptdNAb8t8SByVY
IgSwKuOvKiUa7RbDnWxvHIbIwmuAtArepLBu8yiSTjBwAiV+p4D2/ME75at7IcUhTWNlZuU0og+s
aviSlwobJOU0vorSVUk4wVI+ziRRjDRNcJMQbhiShCe9DM1LI3imSkbstyFOHCBe1OoajtSfp6xE
QH5pqq3Pc6m+R8MO+XFDDtdQXXwCT4V5nQ6VLVJ115i3a3HbJ0c936b1L+SgksD7W7pILhQW6cGC
1ufhHJW0V6M7jtqrzhMaUfoPmi0RMNGUzx7/YEyt3be3Hp8hAJPBRoqtT+wx1OLgw8ZzyW5AZy/d
0J1nsPWM9T2UjJZWIDEepWFrHQFb17S/0UalUizbE+prZGSR0LKjggFNnb4jvnFKf434XMee79jT
7LnXJHaV1ataTO6ochBnJc/cviBMinzQmNhgHwTI3tT2eje6BgmIJGOi3i6iyWHGayCDTYkRTg+E
DkTs4loXC+h0oWZ8cfRqKLAJsRr5ncV0myBv572rVHtQAR+zmGc/imKn4bFpSNjbtsl2XnJpY14B
FfrZgc8ngauIHmp+w5LbZ/BDVz6d8hJEjUDirQ2bgnb/LaBJxfHBfzBYCqWj1XsTkAWRDTq/1ikI
c5hIXgzhI5nBimxUjREr2/m0F6DHZhmshvxedyBaVr52HkUv8O1QfS+Eeo3CWpl9ksG9Mn36A49a
2bpBCZqTRJRRYjvWHZn4oEBldtnnpC5gagDTYcR2qmzKSnOhWyc4941hePzzIEhfVCF/Dhn/Oi/+
Q2RQdkahYxlGn5XGdpjMvCLwu6jSg+jpE6ksnzP8KMOuoseCSLlS9mp+kjk7DZeUtVygaVFxERUC
jLm2K6wydXBK4n0gvA6Ka+a3xrIIK3UanNMJAGbJHSn+5owGjYMIeyrXErp1GR54Ie8xVRsdZ3Sy
pDlqGo95LJbwWy1xRTJtyRzsHl23C/pP8N94/2hdNDScpB3kVnCUNAj++eIgxluEXH9eHmj5um5B
WVONP0U1sT+KUaGki0por3Rs/x4ZoZwVGn5BzOsi6SaFnbebKt7UNa6mDTiksgNETFWAv5KyUMvp
vrG8TdF+AickP4Wxv5WsNEl9D0VHoYLFcRStpQD1GAbb5h7Q35zynUYMKPbpHMKRDdEBPA75miAZ
KOkTA0wyNGdhVXaOwvf2SdHWPbk9cK5qNYdOTIdpk3+IQlel33dqIyetXoT2mCycZU4Ew71qf02f
RF1jZum6F8n/qKtrnQmc/Rc0DqZF//ckUN2+6L97JuM0qPjyrFGtSyaPwikvb8l7z7YjPQuCrXZR
vm9ofSlN5hJvY4SXetyLing2g63OMMFqetzDLCK0o+f2GLEM55k9HmdjIwAn7Ah1YTrNgUjc9XQy
ynvNREziwReljWpgblE+ZPrX47kNGBxnZ9TX+aVubYvemrQEXDn9sEnUrSZcgZxbxcPCTU3sVG7J
xwZ+B0VEglM3pDG8080YfSyLrpei++eMjvN16p9CcSrhAuK2kfIDYhAh/MgC2ganUadlvAmAsmrB
Lojvab2lLViGj4YgQ9qcWsIKoCv0y1ZV/xGIMFne0yixs1KDVPydwilJ50sHLG2+JMqbWpB9Ri7t
JovDTRMh4b6KAQkttlzUa4gLYRMBJL5F1Gu6wFrGxpR58NpI9mjpzcfjPUqJvaFLGYAlH5jbuw2i
Xx4YvSGJzkfv6HJAykaOW+RT1l+KcSVfSVPvLbvxEoUEt5TDBMj8jshWyEbS6GgyjcudD2wUdghK
fhMFRcbUq3VSTjDUbJpmz9OvvEVvv8dpTGsD5xoznFpbTaTQiI8iI20LX9leB3BrbYSgZWy2z3Qy
ikpGPy1GXiDhB8rfUHwMIWDhY5WdBlI4VXQZ02mI4cK7oDKXoW/HnqEzC0pd3N9delPlA9WAvj56
QMJBZRzLGGA2BNkV3DSKZYvelnUuEMzSvSMt0eR3Hi9xfGiZlgnlRWkBjv3IGW1gYdtqbwM9SzGG
d8uqxQ6hO1j98uBTDC+q7knSgccTd1IsXtnXo7ZcJ1xxHNLPTNgS584IHB1IJRBfclx2wfnc6Nfa
uOnyPlM29N8wx5nULAoDnR3eTWVRedNKIgQF3u8JTP1CR4xo5fq3mCZH0DNo+up4msIfibTVaou0
m2ZU3S6NKn0Ff5anFS3rg5uXsHuWHPcLw61lkzDNK5b4UjBPTOIAzjth43AYLLRfBmyDAUzQxAH0
uxnP7EMTRI4lNp7GWjhz9gbBxZNA8Jt8tpYRA/53Xt+JlgDLBgnnPQEL1nfT49nGDIWEIyF+nG7i
YHk6G8aMpU4urnH4Elon+oaqTDcbUPM4/TIBGQfOYq0TL5WOpHtfh4xNlGXZ1BfNDa5RtJZU5Rpr
/C8fCIuPGgsANClz7c4vdxzuR1pPpXpAEbQ8Y3jtkpQi8qMLvIBFmADmYtTA79u9dek5mOKOj+NX
lcM6mSvaRWLuxtSVgx9e+hjdnFuWT03da/3KsF7J5G4pEfpyBzyo+VbIsMzoBL/GgCQ57AusXMOr
UpMPEjNLmQm6K/NdXCe7HgdsoPhLgrNGA7FbL/IxgIAZ3Wo7sQ5MO4gpYwa1NRmpZKl40aqK1Idl
9oOiPzuSbhEmDoz5KLpWFU5ZslIUWnjU0339IpOn16+UbF/pr6LmoMgY6fe32O6hUjmRv22lRyK4
avDSisuSgV0pWoKAMwQwLHQzuKOEiQZjkm+B+SX9VgNYI6ShmThJqAhewj+kNQgd41DHJjhH6mST
ltEmYlK7sNNwQ+4ZlkvdVXhVe1jgCR3YNXjddTcxXljr2rWKyM1sIfdtMGIa5MIbwbOlwMYpVTL7
QtOOz0mmWUXzyHeEqUUaCvOq36jWbVJYbV/DiYLCGatrFOx0gjTzw0K4ZMZDy0XN19js4OJqPX0Y
aVf1L2HuRMIX1MRQI4/4MeoPsf4VfgtPYmcVNkuOoD4kL4uFHVn/74CjcPzwadSXx9J0AenClU9m
lFpUp3c1f19oLCC2aO6WsM95l3jPSOmx+SHRuDfg5DMTbJgesArUv6PpQGNiFLaADoalScSxO7Jj
EIqYSXuiVeutjG+PYPHQYV+P26WIz3l+q7s/3Gf8aKpBq/+6xJcMi5MSQ3xHkKw3ccnK7exzqLV2
I+MA3pGAeCjOCZwl28NAa9FCjhIMP1LP9a+8aPHB0jzLUJ65hCMTYlqiwaA6NTzsy2pGS41QnYnK
Sd9pQDYYR+o4De244/geHRomeSRrEcjDgN/0CM6rOQNXr7JCTcfCGm94riv5KUODwsOIeB4CT86/
IxPVYdICZoqmLgMESUVFeCkvnCI4d3A7KUxCuCNLfXFokquSbUzOoqx/8q4bXruOc1dzEJ+GQQbC
oUo+gvea1Hmme8NroC92yXnFjkX9bCyEPIITH6X6oVNVAIMotLel8mY7lw9FtB8JMWhED67ACF0g
EpyC8a6a/ZB+XXZrrl5SuOhXtZYpKeW8yOYjdk4WfenNV2GyTTZbdWAmNl8onsxuGVkE0Kfm4acg
eLY0HI0ZQxr3J0t5zQfmTHUF4Y2mAUP6bN6Q3Qo1T88PWAulZt/MaFC0sy6Ol8F63yIeZX6sXzWi
9KThLphrCCXMF6onqBBDn13oW8gZs55QAT7eaEb87PYIq4PANKrggR51mB0V8gr09Fcs8YipGzF1
TALFJoplsHIAKyF8JJAiLYpBuhEtKYP4dxW2BUEciUfE2otJXLw08GubkAM18BpOw4Oxod/YhA82
FV2gw6MyWfrEzx7TZ1c5+NKZcyx6GB3jcbKbCrK7OH8xlifzk4MJ0ErDiUUwdYSbqNBX2As0/SWh
b6tEFFjCta8E1mdmagVn6VuRk2JKNZN4BRIwOvDexGpplde4/23xjtQhjSbePf0tpREyTowEr4N6
8qUnLNVkuuiiZxS7jkNfUqJKYIzAfxJ2xry7kXORjPsCPL/i+Op3Rcuj69y6JUob0dkpV524+cWa
xDGhtj5N8UJjjKJQGG8GftM2eUPPagS/K+y7ffQ+S2sIViEZp3yKRstCom8pNW+zdSMABCkj49IW
k1Zf7FFLqRBnyGqZu41MmmUb3FX/HC3oSaenWV2JJ8uAa/1Oa4SBolQBpQmRaWzROC7dOSzSBuFk
LlfW5KU0FKeTGJJ0qx4JJ8+sZDoGb/fCyZLD7tL1FL5B5XX9ptS43vIxlfYy6bvcP5GZBTHMjpnt
DQrl9Edqb1WOUoqjPuuBnVWvnbysqEwYKw88S2lKR3IPEmmdlmRyxMzbIW6CCAQ3hqgTd1jcWXTT
HtPwRVqCIG9xA5evJCZ37bDWTfpUxOgGLh6qYXb7wBtLinrMqow9cbQHMSoP9cXST2b0gJY4BYey
+j3V10JjdfYqGIxCv6u0Lx8ZGFZz0EbI97SI5xbtrcgBtO9rV+p8p6NDN6q1rUnmSi8OHZZpMdgt
j3WhASHbRRmnfcmdy6dSMtzRMluCHGuGPRiH9JQ3sNRm26J4H39FTG1E9ZvlXWgoMCu0wJu8fEr9
tWHJrJNL0bJR7DDLs6OOiZcN6qaOfoz5M+D5rjB0pjuyOwaOYyjzqA9K+OUl5UtCyKwp8UaX4p5e
ZTptxNiAjsQKc+yTS6fD2MNi3FLycCBT5ZbxAzrK5DM09tH43SY6CKYHb89K0IvNEMpvrQwxSUVf
r/NriqO9DNy05n1suL6skjxH4F8YLFmjkxcPmUBhErUYDTPwXBZvxmA07Npz4wMEAtS3LgpOdERA
9HcCqeesJWOdVrELLSDjTfIJdailm8pu2LA+I0/pJTsLid3dq2SRsIKHiiMtT3S47VoE86Vd0LO3
NLawJ8POkaZgRtoH6iaQU1yflv0kYGMoz7FKIBUxwdOXjO6PQVwLNoOuCXJMhjo0LcMNKYTm5Bry
L5KkVes7tlwNKnu5I5YHpZ8LirMLfVcebFl0h2RX6feROHE6q0nv+SCqBUa/1Ppt/2YgzK7iAbP/
fwvbehtKvIlMjCXprtGHTf2nhoaYGKPE4gQauHN3VjhlzMFdCUmtROdnPVPfMwFv4NplXhTs5orX
lae9WxTWBKFOdpr+moBv/YB8nXtO82g4DK+M4TgpdDYuHGltiYXDnKKV3pwKij6yK7LqiJgiVzaW
vpnoisa/B4bVTJkGlmCOaygEhXgD6q5H1TeCC5FAOi4Tm744mMauszZpcSvFF/oTTvTOOgSrmKPf
XLApNhuRmXIVuXF45CxpUy6axGwn70zzWGpgC6AiopmnBiwwNAztpN4AZ0g40zFhEnbkuRJ0NHsB
7nOGojxxjOfKM7kJ7BiAqgDwBsBMyKC3NlTVKWFW8dpfWtAfje/hzRqtI2GeyAHBgxUVDQ861oFH
90xNbU5cvnrgu6DxYlMXJ4419NlYPqDhbU0fP/uquKs66cgMJJgoH0gE5ikKfBd69MzQXdrJqCQ5
5FXbNMNyv5peRgIw/B1n9yGjrUqFstDToREyqeaVrEED7TQqZM7n+UF575qdWb7+c1NI/j+LMgYS
nOeyqcLJ0YCE0zL6iz/IUgu5kDRkgSLYj2D86Iy3NHRb+an4NigujWEUsUeg5kcaGGSxjSZQdgLh
DN604zR/jcqTdOEO1PuwTelSi8Shn3pzM3Dz/s3z+jcWIk2E5yOaugnvx/qju9dhHhTSHHSUNV56
f08zk8gxlBEJLfYcSEL5L0ikvxGVU7vKOoAmjRiOP0XlhamUqTYCEG0tejA1obbK858vP6CB/2/J
/c9n/OF/x0PX6iJ4ekaj9DdyryPlaupAu2TM2dEN0XSyw/gjVTdYTQ3js0yqdUBEwDB8ad3vmTZU
xENuG+07reZBeaBY6bv34kth3qsvsV5Xs78Y1j0xDjUWKIRnOY3znBZHR4sIGay4yYWEWDUCPRmI
1sx2yupc5YNr+tvlCN6bn8PEIlYgC9sx8xP4uek7bRDsJqJ/MzidsZRC92nDT6XnXdcYcttJ8xYn
B9ZGmiVZc2Zdi1iRmXbXyQdzkVjRF+FS0n7l4TqUTrIvHZviRWHsQwHS66XtM8eQh2XtZXCMW2Sy
R3pYtT7ZecPziNW5mh2T9T3FTlJRjZEU11Iwt4CxBoYqasC5+T+knddu49i2rp+IAHO4pShSWZYc
JPuGcGTOmU+/P/a5ON3VhS5g78JajbbLbYrk5OQY//jDApNAcp4oCExhJ1NW/vft+7d8Qv27ua/y
i/i5m8wIj5IO/q14qpTBTgCk0vKgwtv97wP9eyWqmN3/pbHXWIe/rvx+zuO5EdhpfTwWRfbJp//b
71+O/7ddQLWmUYhDHe1qSLjzez/84Un694VCLwHwJYqLCEpVflUYQ22ozIQntx719fIAE6XVMfky
nP8+j9+orf5xnGU+8LfziMVqjgR/sfwF0AuhereYrhZ/OJk/HeSXbaiZMXpqJg7SWadUQEb1rQd/
VLT8Zlv4+wX75YZ01hQPcscx4q38RoVUHio7fhRfydy597VNSdDat+f6qDyE37X73xfxNz7Dy90y
ZZwPFnnqr9LUTm1HLRqYRaK5mK6i1zvFVdv4h+igo62w2S3O43u+yvbq3vzDQv+dfBsFOiZ0qH4N
pLG/PFJjW8mQRZJFOnmB4DAkruDT5OHf8wMtHzPUPt1aEyFF0R/sM6TfrlFNVxTc7zBj+fWsIxGg
Fr7homnejcZL3+Jv89PDJOuOLfkJfXpIsWJl/UJoJ+eot4QtIGMD2P7fl3+5tb8MaWgCEGQpKDs1
VPn/XMND3ui9EPE5gvJUiHtt2Pz37//d8pUxSUBYvWwq/zLtKIYYu24ewpCxSFa+RXiZWdv/Pob5
m0kTwUf//yC/PIhqMbbarHCQJGdoBFkdUq9ocdc+hIQWYtypOi3GZ+yTmDYjWN+CVjJbglkmIBID
wgRmRhdY8wU4Pk8xHMIJYKZVfjTlPswb33gx06vGju9bH1X3prWHwPDamnRMxu50tioll3oi9T2T
mME/pAUQpavBHs4uufWToXCo7vD2TUhjGJWm7fPySdXslMmfGiGRKGkG3dFhbQqRh31AYcHGbw9+
+SkCKkZvIXxP0IQRrFCHrL/XlTs5bgGdU9yseVNZ4guCUpgx/31hpX952RjiPy7sL5uPkpsJB+HC
pgdQGJGBhcH4gLbUDhBI/WEp/vFov2xDkZqmUzhxNF147OWD0PgL6bec3pKQO8QBif7+37wr/r50
fqlI1aLEha/hmJ3/MKYXnbkUUdbzxx8u5LIC//mYsfqlJbeZ/AjRMn45tcGKooxQFzY54U0EjaPV
y8kMGYACThkNsvmdtviOMY+CN/mnY+u/Kbs1WcUJ0xJ15iN/RUP97UVVtXqEdRz7O+A4YD4T6hqn
9ANMkMFf63CakH4pmOY9+OUpIo0GFaF/ntINXl7m4hxq7PVj8c2EPYCbWCP/o+XeCJ+q4An43oWu
iIPdS33LPwe8a23ho9NsGlDGIGQ84DhZfJriUVCvsGQx+Komz6icStl0RDHQsylbS11LtGJMNDA/
I8n8mXwXRBH9E5Z4CNeAiqDbPo6TE1q2dc0Pc3Nma/ZNRC8gcM5knbr+UZjgPeKWzDRTxqZ2TWx6
wGiTwQx+Pqpr5dcCfwxGPotya5f032F1Ee7QPoefhbaMsqA8FJODUEOSbObymKSS/0aclTR4Ij6W
TBc/q8Wp34s+sHDSCComXidwKGFldCof/l0+9k+A9/ljF7roNtsPWGBpD0ecT+goCJI2GTBB7Yr9
BfPk+GlGKI0ABEjmGNU2U3wzIXjWnW+k3OIXGr0Hb1a6ZJ+maxQVuX8ENuwuyjl8hPSd1x5kIEla
l9ZelbyRuhjfMDAODX4n3LeFopG7C78wPmnpvioO1RVnZOwhe92DVop0TmQQkjhNf6kRc13SF8UR
vzghCxjnjE/dhBEjlny7qntV1u20gbs9XuoTlpT1ApzQFkGqHHYiYU3a2VChuQQBUqzIFt/p17Sb
9BkDurdMY1z8BIOrRsKPPYKQrVCgIXDs06O1R2oQVKRc28qdzS27SgJ/98xdVNRj1jmk2KfoSjFS
7hzYJxbiS7Ic0VURQV2dhI5051UIrIMIr7oQDIveGvVo8wMgPJGI+9W8NP0WWpSgAYdsh/YDMdeq
TB7mmKTijRr8WETZG8rBwv1ZeUG98hSiI3tXRFgj67Fesxq7YBXNG3NewU6YMkJO1jxEFGLA2cpN
+Wz91z76pBfthHUpPRr6JiJw/ta+pl8x5FUANxliuT1AOFw1P5j587mANLFRxuEXsJ1vF9g2ocxw
083iaFrS6oKhnkmIDXo3kJ7x4q6IhmWGdqz5jckqUt3mSOaDVK97ZF3A0wsP1vwAKxCyV6YOY7OT
Utc46B1hFOhpVrhOvJh0rd+iSSKAA83nFWAJVkmB66mTiJviEpKTcWeeBq8MUhne+ypZjLWjts54
xyxZeJX4vNG7+JCdRCbK+QsUl6eGnHXViyxSXNgxvFrvGRespH1DVK5O0JljPKDQs/pzLNvjCby9
wIaPNF0kHuQH5SdMuvP4NAZ7SBfQenBLZUNQxQdL35jg9fgbtvsBg0R8wzV6VFttH8gIYXWRtGE8
alLFhrRtowPgS9OcrOIVTViPWWzm6QrNKJUGJz3dLPBpbAcqbV9PFCFMP6dpp44u3Msy3+f9SQ2Y
U3MrXvKB32S80xw3d0E5OFuSCtajzTlZZ2tJgGYMc9ItYq23KrAhVJIKSsvwSAgQAb0W7uTk6G2I
JWmeGXaSkIJaACAbOiRYxQPjhLlZCx91/9w+guO31Q6Nv8G1u4XQXRfa6RbdNjz42XrAOVystopT
LNzCDxUJxhp/Q5rTxPQqHGoY006Z17xPr6jMoMUvQQXkVaYHpg9KuqZxNm7he8oFJJbreZQuRvQM
qwCz1sxaNXfUAz/KAaNfZFLZ/FAanjbgGboeWVcvDBbbXd7Dyt+AHZK0osNNQTVpwNrhg7wzJBMR
5uH4Njkx8cz6AUwZ3k4luTnPyomJ54QYbVpEJ2KyVp8iXFkPNSLOSDi2wlaGzX5BdRlf2CJYpabq
0tbq+QldHbP+oGXDu0K3C+Mb3o/RPTMc0jvaTwijuOb2K9w10WblhAS77W1CfnVunyZGpIRm5Iyk
YA6feY0qKINhB9nq3rj4OzRYMR5Qq2XMAIf8ZkIgtDxE3suYlYoPTlKxmqKrpe0p3RK89bmLiQsB
YJmxVA5YGT+JSTPjONlWL1O7q/VlRP0mghjbOgveHF3SWvjBljA0YT2L6/rNl+w4JbQb8xD0GvAo
yNG58GBV2r0JvooDcTWyhbaYjWUzJTtBv0CHVtGIQ9sXwNZxUvZigECARAXBqoG6zlGuMJNF3jtc
QWEVvuDL0R2U6Bx0DNt4wTnFT4ZuyS52tenxEwwfW2MHzBdQKeKuqHniWQe/ofnIiFu4GTKewTsE
4dyS7A13fv2VA8Bt0rINZElDhjaxqh8l3Hbj1zw8Zf6yMcZY2wC0vDFVN3h7wrmVqCiA8V7hxFMR
jO/qknnARH1FGnrK+BIiwhX+M3IFoGmeHfmTQXe4Ea2jgZM7QrTpRHx18xnDAjU9ZEz1Y/6CsR3v
jfIFyrTOZQvWys14a9rNhApMtwmkSvfZZ5ov3OJUOybElj0EDQ7KK1Fd+1/Lw4OsIfDwBp4BUgkY
UzHFvZbnIH6bB1hObtMsJruYKPDWqc11BkNoZuzkkT7lP5A+IVOpi9qHXJ+7LAOlVYBgbZxHIXGx
XWMr36IAj9eDZIsHXf5OazAtpq6l9TJTHz1acPkNZ4TBR+772lC2CSQ+Eij8DhXGqvwi1k/5IEmQ
Gouyqvro/OdA2sCaAQYm1gKkrCZd49Wv4OWgVNwMTIoB5bBSimzliQ2Oss7ENdpBGKK8NZ1X4FuS
bAKCFDD0j7aqhOBrM8140iyVjTStZdkxkdXJhx4B5/QBNwnVb/q4pO4yH/eJ/1BJY8Iwz8OZJA/X
/rRhgwUibto12cDWKzqNPPcy042Zuz4OIqzOlfWCk70OdQ4Gt4eHao/NM6pVrh3S/OQLOjYTJVF1
q4fkxbyN7bWZF5tWeloo0SWJOSD0pJ2fBm4Yu4O5AjYPPiGoMTV+k8WLTqhkhbEJrv9IfWzgLxjy
IpRycGL/3XriAK0XH2Ldrfw1RgKM8YtP/1TcS2K/10zAMSE3KE94AGi8rhqsstgxMH+0U4TM25Yh
TGDa0S34Mh5KwHgRxH7DSQzKWbcQ+nhz8tiLu/lVyzxBv5E0lGeX7rNPHOnHMF1qEKg7gNoVFO4P
6rzhWw6Y8duYufireD7HzxrJRLCtX7LqKbvF8TaI39l32EJ6GSPrVfJIESjD1CKZKt5F5wi6dJNe
hvbeNIt2spKhOW7yUwV9+pvKFm5zRb3rzNpexg7Qf1A/+CnZx1cBZTFCAwfDXfYSRsZL9chjDKsr
WA/MTNH7MLps/vrbhVb/PDQXDW4vfgSvIURtvIB/BvkwClALXQbRkeBQCdKWWugZ4dkc5Wqrkmi+
LQlXtafnQH7x40N0lCBcTW+5W/4MpzF1qvppwNi73aDcYY+DpAuHhnxA4ykBv5XWC++dMrd28Oed
j/+viqEvmrdWc06eaBAIZNeNZa4r3ckTmxeXsOA93ucdpNkN1ZVgEHPElsrz5jRMzfFvpoFq1v4t
fqJ8L99EuHPgvmztvl2xew4o9Ref7Eg9iz8wFRCZMA6CokeRAeW0Kj0ldQfDrn7q/EicpQIQwyPz
nd7NEanmTniqe7gMdDGfiKWL+Vwd9bf8ia04hpzUwWtjWVC+FUWGjaixkkoAZB6SKYjXy9O7vOrN
fQbJkGJxdBPjrCjU1ycViab1qBF56pXZLeBvQgfSPx09Zt0MHGHHYrXCrI0iCu0JaxuWyGKJMLHd
jztci5mCogIv/HNCXK21kDb9+Tjg9oRGFDCJpYI+9E/o2e/QAYXAV0MUsYHFkPOf2FEm5kZSjxB8
U+Ise3JWTG5q8oGiyfAPBQPERUuNZugP/eyfDrv02n/rZgs/MObO4LCK+c5WzLW2xPemR2ri5HDI
ebybPxxygQH/2b3LpgQSgo+UAWBn/AITKlGQq0nBvuTnpwSD/6p+zvFHSG+mznVvjlF2/MM5Sv/G
5dQlOYsQLYAzU/0rw+lvJ1nGlaAHKoZSzt3hT2bvj05iH4cV/3Rkzzk6+5q/0uz9HU+GtXw5ZrYz
rI4v9/N5e3662lv78PC59mxvy79etzZ/PLty7Ju3Pq0Pr/bJPthrvildvIcb+7998Pj6XbQfV5uV
s3Gc/R8uIha9/7qMyzmpCjigCW/e/AVrQb8+in4JO/+4f8ns492531/2nNkLZ+G4fP5pxRvV5q+W
E+ZrDSfo5fSPjuvaT9+9ffXsT2P18GD39jdffF8973rzOAvX9vkZ/tiZx3mtT6W92Ww4jY2zci6b
r83PZfX46Gw2nNxqvVrbr6ptp/bNvq0Pa3tlr1aOc/nDPfyNTdQ/z3fBgP92D+cqCaWp5XyXO/jh
ut1q7+zvmX13XOdrucTO3nFenIvDid7ve9fhZO9/XfrEvgMxcFWc/fJt5+hu3btzPHJZ+Gr7vb1e
7W/P8+yH7af3rdre5+3GHWzXt9thdbgdlrvtXrkqW4//2/yPWx30ts25r1bLNeEfG468/xNi+Bdg
/M9n5Z8n/QugnJRtMvpLfsly2/i4e06OU34BZN1SXi53l0hPzpez4dQ2lwvLjfM8Ht2ID+yeXZez
LVZb28NE6rzmk4/2chbeciJ//VkPjn7v1ys4Ritu9Zr7ufnDefwbtv7nWfwyKC3EMA+amrMw1OtA
UGR01f8YsPgX7PZfl+qXbcUyY1MLlvWx3OvjflkCXBX3uNxoVjK3beu6D9zMb/6dp/OvlbrlKjzw
NReGlcy3DuuDzRXc8wteuJCOs1qz2LnFzh/cgX+7JRlYHlug+biYLvvy35ZzXs6yoGd83AZ0ukLT
ahjr/35kdPJ/frdH/O0gv7xTmnbkjRMhZ6glDBQYp1ItE54JEaMwCT4AKJph3fYoGJ9LGMSwWxo/
eciqt4Wxzzcq6RLJ7/JIMoATKG+R5FZ8WuZXCZjGaD4tqj6Y2tL4ZZQXa9xFKnUIHmSgC7OJfQfA
drbvUHMDHPUwMt/94aIL63Zu7WA6iywF4bDU/IEzoRfsclfvIICAXRpFcjKM5BESC+WNXF95GXfJ
U1zJXj4BcaHGZTKNogo2bgEQYD7SnZa1G0/eFJCf2j+gBwoyR5ce5+I1VO/IP7ExyHh/wnhXszMz
9RJ/EGhB6b3EuSbJ8ZuC84VkNJTXIVrk4itpATiVT4QOE7rIbkFgBzciwLZ3RyKZJ0y+OtqQZ31a
+YojLDkg8AjptCwEYXMibZT8S6ouEx86UR7ToCZlDolDLHzxabRi1xLf1g8vCYOQoXCDwG2bfW58
NLgAm9R2lEDl9FEG4koM37oMjnsjnBnAQ/UrfOwRzA7b2S+0bAb5f8Sq+osrIWTi8B1DEu4OyZSG
PYXoLiFdFhDmUuROH7l5DAdc9NvEgYc1kdOrogcqjpT8U9ZxE951Q12lMIhiDXE2QFZ0ygEeDFRy
pN8Z9KZHNCLjtBXbN1ChgBI9XM+mOwRHvIQktG/mGVsrmvCY1K/hEzJAgvMNpo0ZEBPZ0pKCJjA/
FR0MHjJlI3p6aLZYbeQx2pzHPHwXrd2ArGkAkwBSgVCFi0YJM3nh1kKzz8BzkZXHw45dhdjBHqXl
qhB2moJf3SX0j0l0bHTGPBjZqWczQeG7t1AF4MEWgAzN2AzCn1efpRDd9EMmXEP0HuNnach4ECEL
AAiooVtLbxlw8Uwcy/DGzfFJ5ZiMNZmpq6hFEk6i13yfxZMANaEbHQ1+Z9H81IFXRme+jmBONjt5
2EGz7JWzFpzofi1hT1+sGZdAujfprR1Pi9A/nKi7WxD+z2khG3qjwMX8zFN3NuEE0gTScsBOggeN
RY9ofUmmZ8RHoTzCoVVoIkpg9Q6iNURcGvqQuDvPIoxCeO1x5erBB2V9JzbrLrsb+qdOLGQeP6iJ
G8XbabxqxVmvd9aMLP6QY7dmTJtR/p66VSTvEiZldVS4bf5Sy9+y6Siu8Gb2q+iI7JMB1rrKMIH4
zGCgosvooL7j1WECQSUyj3760gRM2QayKDCoM0hBG1c52U9i5OXwMwV9PSQ3mfWAuZV642I1zVnt
rmG5wQKnAorM3By6bZE9yiLuGo9A2jIsE2jlQbqJ1E8BQVn+BvErxD/D2AJL8sBLPkaeDb6pOC+O
N6C1onzx63Wg3+Wxguj1ScSvyh1BqwmTDrFbT+P8UMoIVVM71bFgIIu4KMHrsUTz1yTzdYzK6m2Y
rbN4K1V8pNzO400uSk6ZbELzueNRRUlk1Idu3jafaLVh2MtkjSnQa3zpMqrHGjRIxycKjUMMOu/P
+77XNiARlvFc3wDSzZpIomYPcQ2uErmaLwY4VXgtlUdF/A5i5AAQhZCFqPje0ezgOZq/TtkXuWAG
ejW9PcVgxmjsEw1B+yv6/YaVI2nPLRtb7E7A0yLKa8IwmT6CbeKQOOEVlDHOeCxSnKYq8MPnPD6E
pJbi8DBM9zDaq9a3Gl2M0C21D7XrYZ9uJ+ErT37M/DRbaEBE/Pdc4D2zWhXRoVbPeY02ET1xN+9Q
vhkGXW2J8OKVZKtMfCa7KJ1OSbiFMSWQRSrCOOrKLRRqqPe5+BAHexpWGhBgwaL+GmWYVBD9wZHy
52RYycFT317xt0rSB72zY/O76V9yUhI6oPAKfUsrYgzzEZuXpoCud8MTNO6/5OCo43xg5CcflmXW
4u9ztdJHH4Gjrvc2Fi9O2323LeQ/TLjQEycmLF4I4jNZbWG3t2Y2T34owb4mAfrAAwdmomDYY4i9
Dtu8+tBCPZ06b6q3o77SzGc0eVZ9yVgZIUkOiMPKdVC8lB2uK26ZHIf4pkt7HQatDnwtf6WlI5SX
Wb4xZiInMcJmSQESVM01Ma1CBF0iOPL0g8giWZVhZsM2n8kAQnsIZ+/TX0CsMxt+gSKj4uljLnZi
zeJDpQue4gebCQ3L4mhxM0Z5U2HQhF/x2BDisR9IQLbOKjzTyESkR3t5N+HIt6g+tfmkRNcenU9e
Cbxpv+vSq1ldFBC4Z68KEJCcScki74duzosKx4JVnHnENbeYt0ARG6+ZeJQEZRP4XzJeYtOZh0lQ
+Oe+xBdkSneJpu/LcgFmEBvcFNBIqXwQdAAaFqyfArZdIIACkvkzIaYRnGi0HtqXlh57bGHLnWQ9
NHDZ0D1l3OIx4N2kYTsMAYU09Fr6xKEPTSBKA8d679LHkAEFInc/PM70/G1FYruX6feQGNTQM5oH
do863mUgdYmIktPpxG0mbLN8HfjfeAn4E/T3I1cS4DnonzGZCjN8W5rzjCQuCi5d9RkkK6Ijzeza
8jJQsfhgtmsOh5nAKmEllp7eHniNjjHs4P2EVkoWgBK3iO8nJAeDsUZfbUgIx9706nlWjlKVwSKc
wZUDzOAIJ2vfGHZXk4u9P7pS7NixD6FKU4P3SSTyqfoqqWIwkpO5iWhHHDN70kdlr6CFklHNN6jn
gYtjLLUSwtDSAW2UJSPGr3cyYYOlEJzjbhMBhWBCY6nXDLGqiV50hQRQiQ9g4AGwaJorqya9hv4Z
/x0Gabw9kgigiIH0ZoHZUIdp81HrEhjUzFA6ddFRfzGaifQ9YdAkvK6A48VQttNhE+XfHZJevuW7
yADVbC+x/Dkn5FGZtq+Am8GDBEgko12vR9DCBG9XdgvHV9CAM4xmy065gzPYV8EcGe8gJg3DRkwe
43xrmeeQDNtkg10GBY5QoG5kihtTCZejsuVbSb1hHq7WuCAmmErFyU0EWyrwkgPETIcbKX2ZlwXb
TjkbSEuaCDo+EyWIG+yk7AnQgA2RaMFPvMsS/1FCGqlvu2JfdwX+0OxJPAnCBqvEGWERL6JWOVFm
BMDYFb4ueP+AJSF0mTBrkd0lpJb3E1t8Pt05DwWGgNoxvHpfBMoWhRRa0MEVuid0qmj9g3iDEgcV
IFNwb+7WhboiINjAxGr6mqobplu9wm+JcAQdV9hqF9ETD2ok1iug71pylelBMk+Nes/iQ8FzZxja
YWKMw9Q4fQ7Ckv1yjfQfYbk1XGKo28JGkW+mtCcIfeIxN4fyKM77KTsOn1nhYJGYaOd8erZibCEd
SXlA5MrUQ0vABg+RdQ6BgrGYoIIQeK2ZTwZT9eZsstOiDxC655QUYIG3bARy+Jgrt7BBjshS63Hv
6WwJAl28a4avaX4NKrjk8CzCb0wfFjIxyGIoXBe7ScIFkX2immPR5AKVNblYBt6N3gj6n4gA31Qx
aBvKdA1vwWwZdJ2xe0C2Xw6rjgFZuWZMBklf/pImfKIRLbkI6wKs6JkfCdeMQRFDnxoz0XlbUtPr
zA4w/0zxOTNgKOTBQ2Reez3cSjkj1xXc4yWCT9Xgi3wGiAYpDzJzZbVfEqnLenvsKXIIAVIRiGRH
ZvRK/NaMJyx0xoUDP7t1vmdIz8iCefNSbaPxYsKBqwZWoyM8pshn5tZiV9w4JLBNDTJ0AfI7lcD7
Is+vmytiOTG+WbwnQx+Nfb9JMPHItpm0C/MTFXuZc2a1E7EdZY9NjOP8pqMDkrxFWIYKeiBd0mPE
G4hbySeJCG4memdYw4WbckERDvQ8AP5paJK1z3x+JtyQ16NSPvGE8hqRpadQuBt5fIR+MghIP902
WJICqxEh4SfjLW064VfJy3IaPAaxk8b12bGht+Ce3M7Yf5/7/hlTF1V2A5rmYsm2dBUQ4sx6GdhK
M7KkjK2EulNyRXEX4hWGc4HUuRglWP5+rpDXbgbhgM1AV7mFeRqUG4P1gY42Zb51rQpXxLiBuMmZ
RsRRRmIcW64r6ZfWfi6eImHb1xfV2jfBrh12sbkRyNHcpETiGS6OkoX0hOeChg6kuLVYwqqbgk8V
tye0YLpgw4GgxjTnc02FQzGMC0q7w1aZ4LbLhOtrsakTBrA/erb3h63SnuPam3IvYPokIa9gHNOc
yVEQUPLPW5TTKu5Ai1njBie4ScRyFuXSSKu705iA8Ux38Y3U8ql7l9KDml0pfwd/U0p02u/LOKU5
aHwIZS3jjxyNts4wscIPsUWF3SFLYnue6xXbh/KF3ZOM24BsLLGyGnx1/I8i5YKZVa2ufH2to/4Q
zXdzoKVDgH3S4cgE916mm1xKULJpdS9jx1bNja68YafpCwdECRJ3krmY+lknm17YIv6Z8JSI+nyD
EbKtB+hIVZbDDnZBHYlOieyGh0GPVjT7ysDTifth9GAxReyOSvShxx8tvQpKoa57SUXboFcP8Kqy
cPFf9S2WMragrKMIZdp3TxnADGrYCjIHxITpWRa26rSVu4vK5pSQiLO4VDhzx9TksdB22bgr6/vQ
PRnhG3hCBpyCM3mDgLYpTjJdF2mdZvSUkpUleAQGDSU+rS8pfr2aV8yYlZ4jddym4XSYhdGlcG7V
h1p4NHIMzQ44DAfCTikIOE22gXkCaGlkr+2esgim/5W9UeZWjaMXVGz366I7hfNJLV65SswFo3zD
8JNSr8GCvQuJhByZzgS4zUiPPrBEKNKsmWte+JYqrVXp3WfbsMTYUbk5WfCd5vMiJSSB5CFIKrvE
EaYVaHl57Sw2hQoTQcaH2CkF/QushWGE4B+6coB6G4mz+ZTByRSu7JsB9TcwgAZiAgWtVk6QoiKp
pQcDrxjZ3BsL1fR3mL/P7SnCbK83sVrBcOadZiIUnbh6a2AooA2v0TA5NBWktRPZtiQUh8a3n1xl
49TPVxlfIryM5cfZ9ET8eaI3H+d40Rty3g91AZD1ICVvi0siJSNIkD1W5aoBd0iHfS5vSir10WPk
pSJMq6F3rbB98aM1j12N8134MrebOljTWDbNw9y9EGQsvKPJ0oWvYdrOSLYa4VZblIp2CZsLnzJU
Z9N6xq81lLF+/QxiPDdffKR1CxzTNidkUpxew4dgW40PskXxiWRqHSS7RoK5kzppe0JxBCwaLvea
TRU2DvUQi15dPPVN4cvis7MP6tT3byIlYURG+R3pXB9DLFfRaDQL12ngfleyak/6IQNVG56YgKpY
PeLDyA5mYDXBj3BfHbF9B1ZjT2kwE4GswNB/xEjEJZMgZsIcMHUjgxghoLE101uGOYjCWJXGJ9kh
5SqFz57yq8ePjx9efN0h0on8xCQLfHg20vfY9PDkSgNPaujCgYjww05I30DDzW93sLigpk/p0FFI
I/mOmMwJ68la9bkX6jvCd8l2hTkTg3bB6qSzkg49ibwEwZSfsAlyxkRa4ME7MSBZNdcowkH6K2O8
PBKe7ZcZHrmQumboroxArHdyU6jAK+sqQZ4QgUMyjdIxxvSLnexU6XsV1EIx4WMG61k6iOWbtPi6
4nDeUX9U1SXGst1ESMTFew4TrPkmOE4bQDFY4HZE9S9y6ni4WzREQFOFBM0C3eBCfgL6AXTNv3V8
3/p3PFBy8zkqLxy087+wNLKi5wlSjdXQKGh7kxEs7t1m+ZxoFBL13s/3qbmAYFXsRLyaC5faTFF/
KmkPflotmJ3hwRMHw/hQNGbygEkYj9HnNY0bmOcUnAW/StM8ieyk1pK2AsXNGF/0EMoNytFmC/9Z
QolXKPu2h7kIZWyu76Nwz4j2ZZNRAerS3VS4SNvHCHfhB7IDllCT5jYRBVhqq8UT08IAcqI5Sm9W
rtDtKjgTb4iyFPH8EzbldJbgNozI+VapCnbklvFwUqiZIgDWdJdGd4y/AxhOJtZByo8vujqYplV5
RW05VKs+k9kkP+is16HaIoo05meIl9kMXc9C1r3PM7chDga3n6i7QnBEfSBmMJua7QzHn0EqdtcT
tL/paMiumL+3eESrVy5nYD0nyToImHifkVYa2I9mhetr3QEvFlBxTeGJ52EntSHAnScFGgZqM1O2
rdepeIXwUFTayfc3HI2XEBe3GXajDDfgGqo0NfMhEba6cOvgvweYbeC2IrPbUYTkvSuBI4bMyyeM
XvPEvCkxRSz/lbqHe6PoPi9NQjwkUsaeabGT6JA3x3FGx9f89NUnll8kURxgJPRZekQfSvmdosed
qYLWZmgnLNmUNonW30KWRecg0mfg/B6YW0PF1yY5p3iOWT2DXkw1s10GmpsRcR5i4holP6jAEfYS
a03ChEHT1CG1pR8h7kSpMwzjE7caTphzSgl7BNJJcANMITJYUSOxDub8MrGUZc2joNdSiKvhOQ8v
Ip4P7Vaq9xEfFffertunldcDR5CGrBUSmrE9unCYbbSs1RZRMd1LJroxzhlQqEbFq2qIJFtJeROC
DYP9hPhRirCpnUCSoTcixpNWZP3GcHhhSFfSqzyh/y3ee2un1s8DXVsl0QyGxUHB5iEihaWxnvFn
vumCltHHT3epU3FoKdYEcKvDk0XtoDXQnNDpEnyWMpiPl2aNnQFbEBUTqmR0hAyMBUKbDPk65W1b
KbfJOotRfawxduka66Vo4dd0ntLaTQZtrqDfjK5EZDmpATYYXHDWXg26W0A8FBWi3gTzwUwlz+RU
mwdLbrEwgeOu8/C7lXD1pSe9eFY6L6eEtPCANlDZWNQrT1MLbs6WNMFML3CKU+tTTWJjDDlmSlRH
DrApQoOkH5V2WwgiFtt0zFB9x5eurZECupGSA/k/GjPtLS7kBhQggLOpesdKbZauUESNReiqe0MQ
egm4EI76uYaBP6Z4MvXJuzYe+uJYwuCrFEcLvnXJw6SIAniqvob+4kP7jf0nRXxucEpN9gZkHx82
ZDdYULu2U5WRigIrY53126QP1lP9MXGBcydgZljBlRITjLfYCM0aiPln5uWQlY+iFbyZhuhWyA97
ES6tCmVVDLwC49dg3cjrWNhG5nMv/ozQpPTnrKYyDS5auxe1Y1srREl7qUpltsEtNikPWgXbw6vU
R15WPhwnIXwqtTXgMjwWtvlY2An9ly++mvEHMejscRq8duVEhCs6UAiYpe/2LQZKz2l8BoLkBwYe
LtxzsJUabiIkv4UWD2SO6Hyrsi/PJhZOuld1V02J7HA84J2sYWgzPHbjKR8eWoYK6WOknoYscWCh
YCXMk7yS9S2pVLy4FPknxNdW3+jlj9JeM/VBn17JaS9rNvkbdknquCm4ZG1+wmkLD71RWefJk0qg
SH/tXjVgzg475Rr/r42iX9vyUfHfZV7cmRcUa78+i8NTkzkUs726rtt9J3rZ8ITqQtew8MFQ4TwR
toP3VRo9UyYRnqVo2ylc6GU733/s8T9TeN8SWa2BiXq9sstCmvtuZ1k3WOPFJ65Kkel1S+uF0Vjq
UZWNoEXL5GKjirhbMPGpma/IrqLv/dYB6cMEVBSvAkr59JgIKyRRI2qI5lC2zjQTQwMM6BCcyrgG
97ELjuwiHY/xWVjqasQEFyM5UnbkbD1oDIoWT0cQU1tg8CREjPbcGTYMvqgtd2cCoc7ABtQUvcdC
rfdhqcJm9h9E4yXTThnUbWFlVNHaCqU1lOPexy+Jppo3EAv7fwg7j+XWsWxNPxEi4M1UJECAnhRJ
mQmCcvDe4+nvh+rJ7eqMzoqoGmRW5pFIYO+1fgsMnrn1SCA9RfM+OT4qBlnhOpXnGfaTYHUnJmlF
FHdG+2T61zgSJiJmmewNDz35DBtAWYMmbrBozClrBk3KllMVo+vn575OHjWJoMgRg/pADGFignuR
0QJOdC+hSLhthPw3JD0M1FhFP3YVtU1UO50frfTo6lPz06dEqUSMC5ETytMaP8ICm9Bu0Rd2I+6i
5JPEjSXwkmBOKilxcXCKSoj496JxizmXtfM4f2Jp8TVXIra98ESSQtgdw2TnC05B/Dpu7+SI5nHU
jrX8QUhNQYzLVHJzVD0WltCLI2Zh7ZTM9VtHRc3QPfPqq4l3/yktsRd29WeSNhnVJCNpZnrebUti
nZQpvbcDUezSdW48ANgR3LFKDZRe5VsyHURIJ5/8newDSelYeyrXTrBRey5FN+oOYUWHRYztBIFz
xxe6eANUMg/2CZcDLwrYuZg9lJ5hmbAgAXRyCWZ1of061jJyizflYIAPmNdhWuJ1pcQxprfMGs5x
1mz6SVlNDYsUc3dna0S+iMlPCFtqEE+5iiNtzfveaW9auJF42ibeiAL6ROUj41B+GeONqjMcZn/w
S7Hsyow31GDx4EnNsC9ASTOY/GkuCYq18B5kH+Tkr+rM0cV420GoZ68CmQX4TVh/AWtJ6mnTZq0l
S5nNOZE2zMd5dUF4y3zFtJUlRApuFMWmPIKfb1oCUdwuu6bVDdgabI5SFV9Cq2y6ARlyugrphRsH
pd8xoCWo8qroQBD12PAGvKMG7Gs4CHITDdbqiaS1LgIsg36flruu//Sr2APPtii+qTtH/M+4N2/a
RFwrFZB4B5eMxHexFh1E+TVJX3uF7pr6kPhuQUIBAlDNIPuEyRmNfq69+pwKaVMe2iRyR1IZNLMk
xPOp0ZbFGMnOjOo99t/y8i3q2C971n/LdGMWawKcBgBB3FTptlHXMYsl1pL5lBCrBRhsdh6tCBl1
PLXp1MyUyAaI2i5Ieo3PiniuuhNscCajKh1eSHiDxesJguHsSizbCE+kUAhcw8SLT5+K7I0WfEH+
IQX+wSLMcSCgN0AYPjAMt+LSa/YWm4QhNUwjljeB3E76dqZuBpRXeQw+a+ib9dOH/TONz0a2y8db
mHgjqJLOwVOiDh2I5CFTjSa2BZzI/kRcLuMuQEpJDI4f7mVyd6wjG4aendoeNxZQaEwVWTFz5q0N
vJMDpH1ez5spfG1JzZxC2ctoZuoN+HBkDzxORFQhokfkMfnQAsGVigE0vYb2O8FLKVtFYfI1SAAc
/tLgoHTnOXPUgStLuWTQPBL7X8iec5yqfQrPjVVldEEFB50YvJzInEMVkEhdEEAEFqtAw8Wuga9O
7qkCYf9XCSlpc+D6TVzClW4BASr/E3hoLLhXuKf5DdZQy23hthZpeCgNFKpeqKLCZQWQhRjBKEeE
qjT5oYnVBlYAT7QoFeXLIivyK0i4zhdjAIGVVbJH4R3N52qB6yc7gTjNW2oiiWHtRrCejQBkbFSr
sf8rK4qRxps8wVx9KQ0xpkxHYKzjq4DOASSg8NVNI3kRShFLRmytrHMluOXILGJEM0lXHZM8YQAA
aEnD7RjfJ2sr8AcB6256lv1ROURzyVS8K1IoO8Aa2mGkFK8Nd+FPktz6ijsiJ9gd9nw+afx83XDT
JcgGLBfTvtR2A00Y5loghlMEPjK/hPYZKyLZDMrCS0Rgt3FNsxSJP2hUigS/L9Aaj7Gufs+6hE9j
pctkrkGya4iyB2tDJmIaovZlIQZml8mTWwAR9v9o+FCTrdVdpIK20hdSovxiF4SIbj/lmM8rzdyk
2Am5U5dgOvxbRJL4KFcRANO9SlgWl4ktR/2Gxl85YMdN6BoEugt7qtZSoHoWODT5JkVbiy3OlQ0Y
CEo9Sz5rDI2ycS+rowbdUJmgG9uajpmIxDRt8HKyXZRiEwyhK3PUKYDSetXfVTncoTCmdcOBLGhZ
hGqhINLlRiIHcxYfMg/GEAOvp+8qzA+qegu1O4158da3DOTjp6ohjnR6TYA4BmxlUL2+/hiKjwCI
oPqQO54khC9ZrQHC28W4tcLHBDcfk5vIea3hZjNZoVTTi/FwjZQJQubtlhOnroytSOCmgdFAshx2
AZXdL+Or1kxMEhI5GWj/I3smdRBSoN1Y1rPNyOepbrpivuTGLSRTyp8vBUEiIiFrdX+BD+9gZzKZ
ynW8koDhaIvwhaqLkcsjMSRWNjqbMBUQgYwU7G61m4YoUc51kiuV7wKDQUJIYA2JwyxyomETAwci
b7BVSfyokSP17J+jw50Qj+SObUziiaU1o2oJgMdBCJtNuJRtEReVnwfaeAqEMEa6azhE57LiyRjs
lOqH8d2U1z0f6GgCy8DGqoC66xQBjerONRPGeEloTajndRZvg+ru1/KK3xEWhVeUgP4k+S7Er1K5
y4Yja2BgH1PCkgpN/pqBQhmMIG8dQxjr2oRFAnSrVU+UwfG/EhVMw1mk9SItVq3Zr6fE4xk2lUsf
XMExAyKN1YDOqIuolgDQKT66yO6az7b9S7CWJOESmz9w3CAIqYrfOP8wYRvUepsbiDLU0PWbNeIa
Oahs4lp8w4uldp11X2FQrpT2VQ11jENPv32myYruSauyFUyWtKUsTTgeDPBaD3g2d3L3QXy+aiCO
wDLTqsj3hasJ3FLIPwG3HSjF6JiUuCr1SjK5Pl7IfcRa3MS2CvQfhdkmgU6dxr2BkUOJNo1xm3Vi
XjTHGm5DcQyimlBJeSVge1CZ54iIETUnmzkl3QHhRsXkP1TbVOSgNAJPDkh75KyMIBUXc29LbOqI
JE3+yuNvlsilc0TLmSk6A4SFZhblXsTvMfFSgf9O7y3Fya6KAo3DJBxhG3KqWbGqGMmJtGM92Zkd
9evMfjl6fTDBriTpEksfd1MNXjpPP1kDlZ2QeiU5aA3clgzAGYmJgXZXrgCMaTSNpPfCf7X8lTkT
saPga5H/yky0LYl2qmuWfOskhg2p3WE+kMC8Er6jkVOLq+ik90+Gh1lZqlx91lT0WTo9o08DzQOA
ZseqaK1S7joEWROOxnQ4w+kYPZE45FQtuBC2CojNGslRndMnAjodHlTW7ZZvmUtAejbiJZzIJGWR
ZBeIjMPS0NBVtlneZARL0oiiUPKs4VOKS7iHECKU+pbU2CR40RaznLKeAnWdUZk1AFbXNlDfbGk/
8rjchZhxVoQ/h/xzQv6uc7jIVFlMP12xZCMP+VWdLrjnUPbF41myPgZ2OXLnFKm8iLGjB89eumPp
Cwm3mbGrEGdGyA09KCuz9YKGwN/uFiBJgcke5NdY+5mSrwhJRNl7sljRjGsHxj4msCHR6bzLSZZ0
TSzaGJfQcrKcQ2hzaOf3Vn7odBXoZ4D+iB025bCniytBsidwpwtUgcOEkSgqFw8CXAPZQfqkEYoI
JptyElmLN7zf8cREy9TI/ibMx9KAI7gim6o4RUV+iCx02UqF+LVjgmYJiFUQFM2OiEqwAEJgK0sZ
5M46m8u6+5dFI9u5kxVPUel5TT1DIu1J92LSz4rpAwwgHM/kaEKqbDKJD0bhSpubdZKANKDZmgkr
RYbQCV9xEH4GY4alKVxVYFsCuZ5zdwwMz8chMdBiE1BIK7zHGMtEji5e44YXrwI2iqDwvabdk7Qt
yjiGuWuXLGwAgDo80RCZjr85PSaFm/iH1HKkNmPvh03Cnr/GhclFU1HK1/bHCvt9wDoZ3Buf1p+j
LL9KNXP4q55BG+0H8FBoYmQyBPFFRGNs2eznnkIOeDVEt07Qe1x4Gi9jh3SyDJC/YEgCGDB66z9R
NP4PY24RPTRzsHkrC4SkCLRybmS8/0l+glZCPscKj6rQz05kM+Fj2xrzR07oFDdrnQovTYT5h7sC
oJZkL8yi2648WPKDn2jJZdZ4K0d5MbgDp7AqVSttePjVe6hdtWA/Grc+fGT5E2hGRypSCpiJys1I
WKjQ8RD5z4YXyjdIGN3HNATSfIp4hFFJp8EMqiLf0SeNwV73n1RoTO3BhLYNqK/8yUxPnPe0VdJE
NgMN5i5KokLYmCz+dDvKKHrTrWjaEhEDTfps9U0k/6jTpjAExkmKjJRftbiZ4SHPNilhVMJ3bWyt
XFg1+bsG954k01Y39w38jlXQA/E5gywE6msGckajNMUpfnSMKZAW1qMMlYq8xoa1J0vb+uaE9asD
78FsxWhmPeTGZXdvmmsg72TrVNY31L+ScSgGDkxcrerfyB8hhz8FvIXZ3TqKDcAL0SYOyo+kdcu4
yZOSGG9UFhbdNmmI3G8fzGVKRyWG2jgNc45JywZqrpyZj34EuOmRmIKudSZWRl35FTR51SY3HQMz
JHx4XjiZlJACTUTxWoLLulJJQBmYJ1qhOHSj0O78a11hJiP+rHq22PIaUD+ngtiLfUoy0Ecx+fho
wtGJZ+p9Od3bjkLW7FrEtFztLWB2XXtTGDKJ1x5gOgb5ra0e4wLz03Qn02EdLJClZivGa5sXUIV3
Q9rVJcreKXEUZNR8fV3OY+bf62LbYBc02cVrLvoDGVyMvpRCFW4gU35wknWXrpap85pgF1jXWjkQ
aEnVdybvSFcL45OvsQHJcDP8KiTYs3/TatjGeMkJzOdmhKiomPnRqyD9RekV6j9YJesPfLbjZ1M6
AkJYYjZFwR1hAsA3UsgxdKs8XeWqwjSbQ0G2RBsyUxrsXXS4N+zUOHPlPzlH+UGxzlGLSXPVPy3c
d01Mk5K2wf3a+R/Awun47FmykvmMMLrWnCDZabWjwU3xCVCnUQdkgKA/Bp1g+9LIcqboi6hQ1Ub6
PLd/g8jV6CzrrAYRm1d0PkDfI+Uk4XvmEyqIesfA6QycIBXdE3yUSrIffKIK9xlZpDGSZ5ZzC15R
jz0my0Gwm9rDGk2ZiwBSpM+83o3bsuIgrpWJHOqn1wyjqQFLJCSuoL+bLdjsR6xQdUXWdgNIv4El
Ib8xUFjBHoJKXsHZhKYThZ8RUzjTII9e3vhUTNr5SH/gTia+hk71aTymrP3hW6aD0sxIHUm53bSU
NaFq7hRal2wlQSZGW2NmbSafBNA9mTARaPp8tCiooIbYsraB9PJOZAuN1MTtEpBam/gwpW2ejxuD
bUHCiyzYauQBFZvM6CTOgmKQzzoFNOqUPwPjDpYR+qyo1VH+0DIb4rvPWEo5FnQyqeGJuuRtv4i1
I+WQr+9mcYoway78vPZLWkQbHhQ0gPHMPhV7eXgwpqNeeErtluobgfhm+i7z8Ux7jWeJtGaB05ex
xXzWLYHCOx0pS7k1/fPUHgVeHEE4J6PdLPEi/HyYez4r5SF86cJow1vI2reEDByfAar2dLiKzVWg
5idyyZbu06OEqHEmpyzub8ThUwXU57uYyFfOqWz4Rmgtjc2qC45BfA7V3TBeBA4x1WOLGKe9z7HK
yzm6hn5Jy2fj/w3ppVbZ96FOsqtQOtJSB0Lr7LEjriA6Cv1Bku60BWPfQDJF4HpOZQQJXQQz+lRo
XKsKHbqXVzwQnwPSCw7JmBj1e29sa+tYER9coarYRMlOKc9cOwJObvM+U+tp7MKIhAN2uu5g8NZ1
8rGlL6Oud5VwyMdrY96l+KIlrs7JWrIwlflvoD6ivDumCUgTDZfG3pIWaVRjfcUG2vP8U4evMODX
DT7msPwLyBLoeCj1N2k+NjrlZQBNaMim91TyZAuXAHXq9ZeEJZgEiijcG9Fa0s4UAeoWD03vrxhO
i+TmF4ee6To6ig3Odj5vbhTYG2Z0yCsc/WA+LwFKJqTyvjmuBJoWGODb7mAqa8ncx7SRmTTv8ocL
R0DksAQoTt4LgAESIgVGDmEHa2gIvEvnsF31BU1wxJSgZkDKcMpoB8HMQUus/AMWR813PpKnSsID
4JuJ7N1JSGGB14NcsMpHPKJ3wrh/CDCcGxslepNDZ0ZPESOh/M0a1vxzHDJ2srwDzazSnjZQYR9m
X52CMf2rr9lfQ3IRQfc7hEL3lrQE00naXTh85d/obZBadBoy4ZuJ0cOH5lQ+DPZm0mT61z57JZOf
Q6/E49DjwVAJwwb0/LI4+ki1ALSk6o5UXRQN6ghIh0pSkd7M8C7HBO+8+EjNSbZejONYi4trpT10
Yz8gquomKE5bpOM+BWZ15mU1Aw4aEHNNXNLETuCLwoAbWYjolu62IT2JKNm5cHy3Eb7JSwrJW7O4
/BrIWI7dOD/KQFDZSsavO9QXcnNE8QtjO3kcutNNnAIO4VE8qtzOSRnR4Ylpqz5x3wjho6rckYmP
byM/UZyIclYP7ZjXC6FvyAZunSIewvFtNM6V6JGUD/6LtNXKbwNaVKjz+Jqz1Q8Em68Gjh844XQ6
ByrR9bu5XFnasS13iUHip0Ono5wjJjqUi8hN39R4tGUzAby7hjTFJowi17nw8oizTP7BQuxZGk2C
JJHEWLxJgxpg9dwJDJX1kd+/Z8roQFP5QWtqJRSwNgQTJ62NHC792XofMNwk9On91Qaaj/ADq4IU
nVUAJh05Hk7w+BJkFwOFPfoonSqRrHFygFzYLdhNnwQ/qMeVmjUrzvN5Ugg6ugYmImcYE708QW8X
45uUbLTgR2O45nmwONM0xMiABuiD5JKh/6vGZoOeMrnH5Jpb+i3jhmi4hEXX0ErHV10RZYox7E1A
+rGf7OXCSq0HiR8zlUVIW6mRizhnYwQPdfmwiLmKh7ukkpIcebTaa1yWhPeSCTU+0N1bPcc8jAXa
HF+riSw6p4i0GPajYkMASqecEXLm2lb3D350i1BJYWpal+HPwGVYUw9KHrzx2iHlN4sPo9+l88ns
HlNPx4fqdfwf+BUL84NDQv+F40kIyiHfKbDhpPwCO8tWji9tQ046UeawzPHWgJebUPL566YhnMl0
pdzJM+YGziaV+GrbwLkXnXyC7xPaEngqxUdt8RPg7XjTZPTuvCGsYZNtVSSY7csIdTGSCIuXrKSp
qA9cgUiFhhmY/kjK+eCBiuo2I4XpMrIQyIG+p+xEjIyAXrnxnlFuzWfNIQTy1XFEUvWtZV+DcQUi
M+K3gAFlZF4dzkq6JD7AHW8sQs5rYE1DWQ30JPBbKszQxEfRKkEGWiM9reyopxcsaJRW5P3BR3rm
k1s9LSoHKiPL0e01uhB75C8bsrPrYbLj4MRnEyGOpMZkPEwW2DRHRmfHA6m7dioccy0GYgbFfcAl
asAfg2r3Y4sa2p5SnTIRRM4um6M8/orI9zQ6a0lrQJ0NWIrE7zkCMcdTt2a0S8ptTPK1UP3W3S9N
tyLgBQpeQlRM5GwvJgSp+dAwRqIplewi/lLD1G7wvhj06qziYo8KZHkbok3Q7kDSNeth0txA9YpY
3NL0nM72UN2TaoukbMCqlMOnOjBStHD06DGjx8wxWeI75a5QYL3XA61zycyy8hdODmTtUOws2FEk
u20vUsOxreT74sWQsUkSOYmQzGl7d0l+1D/08V5CQ2ricej/pADFJspmgiYz9nyXp0CmRBpnExzv
9K2npEu+tJB7CNIR91FkkdLygiSn2ujGdsqPPdpqkekJ1w/UlgrOZTTM3yHoK4YJyoy4oZJ10m4t
svQD1y89DItq9CFpv/xESW9L44U4oaj0khx6/pIi4wk8CHOlfPq5LZhsm9gPSxg+c/kWNtXwp8i/
fnqgLqFmEULCEDnwyQnsm7RtLE7ed/jHSN+O4jrTTgFZTpzQxZJWz3MVjgBED5pkK0584tQ4HxHg
JLx3yaMQaQEg7ge37YSg+xLg8y2FH8RECeSwupGQvMzzquwoyixdYXKAdLTQzsh/EzAxsEGXBt6R
kR+XxOLWpaZUQJEFDW/wcewmhHtYtSxMi8yS6NGiELEYiVwHRLeqCjCjmJ8YtyifbRV6qBy+5AJJ
z9hjeCFnxNI+B9YwYoPkkJ7JcBui+EJRRjwOL6K2rGUEHo74HTDzPcn2S/Aq+nxp/I5NL3Em1XzO
27Z+94EbOyC9ZK0uiTIvk4JSiwAdv/+MWBxS6EZJfkZsQzrafL08CjIMaGYjEo2t++Kai3HqUMqJ
u+89Ap4W9r3mGcYXDQxj/Cz7imviEqRsm1u52FjmfUBGpRvyoWWsMTLxWiFKzEtyTCwsjNE67RAm
AZ9sJB7xxRpglPwq0LwtnmRzlDf6IkHBfSja0cz72x6V+anpHOOEcXN4Sa9cJUUI/N8AIOzH4UDd
qCY5MXJN8U7sqgiOT2xaZFh2DrKsx69TdovUljYg3vdyvUx5Cm+kGTiqcMvkv2786Qivk95DIts6
wIZCs4De0c9v4YwBbBhUoZtIzdhOzS2TYtdiYhqmV1m5m8HZirwCazDbdNAcehhMiVsEfRTu4qPY
nQtMyYJ1CQScKeGaB57yaxP9OcnjyuusvusKvALqXxKUMG8Pi9N7uFjhKkFR3qFB0WuKB8Lc62Vw
tzXdhJbPqg+q0mmH3uC+8kksapE0N7ZYMZEBvdL+gvxPRqoSryRFwRL2TTPWnl2YoNC3sIBhS8x7
MBAqhhYlPpY9zaUGfci0iCWyW0+4oIWhdge4tBk6QYy2IY7OgcaVmAelQ3wzBtu0+Rpn1kBAfro1
aXDe5GzDlgT3NOBOkITdjBCRAhkaIYOdTyLkfBalHvnRzk+OKq+yrpaADqqdAFwPGBlUgVGOTKqB
s2cg+pWujK3G0mAh1osFnFOEpvpwHp2JTVTBB42XHjhZX8/Md01HiPu4zSkeMUpUfrmItHhn9ccZ
6AnfTqhMXKR8craA8AbGRMQ0r4YfUrcvkakTRo2+qtKdBBGlRIS8ac2/DZI3IWUORBecGcN6VGWW
VztgL8p52yyFRESqbq8LShVk3w0zNTKuqbCYgRun58xqysFpiu9KyraWpPJt0p5caEeRwES03NHw
DZtY43+iB1jH8VzgiW7cWfguqaxq1yjWuoq3HHMWdE7IitYBYYAFIv2CglqBigLcQuzf+oW2wmeR
2eimp2I3oBiK3cWG04gnmQ5xtpvEmy0nqiXSDa8h6fStiEMutHVeklw4aBGCdVjTEOcIU80ggCQQ
WCUh/+khMfyM6rYu9cwgPQdBt+nQkQY0tAZie1UHcV0DymgMJ1VlIHYuHlrwXch2rX/VukUVB8rP
Kdo1mYFxlL/cUhra6K9y334LGu3QIYpJif9qUf3VlhuSLnON+nemi/aLIssR8efcvve84wJHOMAm
gzJ3S4qjikGdU3gQVzqcfDdtE3M90nOGeBPAMEFwnO17EalrXcHEb4Rh32AeVeFSIXWw6yh4y/8j
XzQsIs1EjH+mB5Y1J/FdxFzbBAAeXAfBDW2E1iEVD3vX4Ib0kcmn4Z9W/PipyCYBJLbTLHrS8z+0
WWFbrITgJlMZgH67eC8Czjp5U47lKh6/AiriTM2V+7XfWruuP2b1a62/BuaFzkxfgCmjs0cjPUpA
WWUhfJipG7JlprscwVD9lkVebY0uvs/YFM6ZfoLcQ6PPMDZHP1LnDjOIAzl4fu7qAnAWfbyC9or+
in8ZI3pJoGyFhet1LDbk/5p0pBtP0vmiiCbXo+D/IPWeO+pIGY99c5nCg6a3Q5hgJLmcPf3PVLwL
4joK1rPMfpW/i8FaJmeFokJEO5ndRTjidpgyC7p4EpccBopgKBLJg0veMuSQr2GRQzj8JiDSaveX
t/uxcsaCtPlHKV+MGFF+zNrh5OVPm31BWw7xdSqox6kxNgH20WxM3lzuhoBg2plS4gKMfAo+xnIf
jogj2K0nRwofCYZOOkDFmPCHReTHeEwFDAbPgPMCG4M+fbfZURvFkwTrTaUSCuUacKb+LInxN52e
4VHAwtsnfNl8hTkKwIiSB+MrRUdj8B2HsPHGVyJ+hbAYVrzPA7yXSIpnejCpCWvyHxNlW/6Do6UQ
b4GRclPPj7g3/uTo2T7Ll8s2M8h024TtvrfAN9bQj+WSO7bIeypSSrtQXGzDYaNvRnVY98N32QXb
fvEDMpajDigRN/CzF8kdG5H2mSc7lVeX/0twwfrlU4/HskVzUXT2lb0EtJZxkpyxVMJINeTBEvu5
3CEKzWtyThx/Zx5nzoCKNjJS4PHIzVRGFbxOWPtaYhXNNcsQ51Wy8NfA3onCHcSl9QEOHic/lFD3
/jqN8KToL0NMEOuhHze+5fkaqYLod2ojdTpJOooW3z+ZnUGFlDgGUOgS023DAHxX668NqjKLYzuo
UFlSstmFBl2pHYY9kjnxntPFCrCLOWhGygzOiQaB/Y+xKyh/UjrCcHnoqBckN+35HeuKf4OoHipC
6gzjnXWJkoE++5oJh4xQYNWMBmRIctIrMJFDDc6O2Ors5x6AakbMHttPj56fswWpiXzR2TNac3az
1FVA781o387Wje/dMp4x8jN10FdJp31Y8SeOfh+dBHzNAAcu0qo08q9vK8hRpkaQXXiA4kaqWA6O
GjadPdFYrYd3eJxcOwvKtYqvagk+B/+iHVOVJRXRILt28Jrh1kX7MSZfuAujBUxtXnuYvbbh6yM+
2uLMK6b9RAS81AXQy+BSk/DR/BijoykcGW+LHHho/4QmJ86QNFzxUswpakSMkUxE7UYjVFW13jJE
RnE47oYO3QDPpCWn+7aLgdQwIuOjtsYScl4m4s+Y9xIDHzoxZl6SHGbSE1dKseX0MFp5pWGN1vyj
wY5o0WI5UDnJPYJuMlhgBsROGiPhgeHOkP/+Q+/tcOcomMmwPscsCuGd4EwcYDWxGj7z4Y4kjmVh
9S2SD2FK3apxIhW64EtI/whUlrN6O2MmwF6sQ/Vp0ktDxHZaqqsaTW7G4VhTvRhyiSR6iJxlQRHu
uWRPwls67iXUOZjkfSabCM9yDIKJhWXV4tjpcMIW64jTm85mAHe0aYh656F3csNNEtaVmfNQO6AU
fbOy8L1Ex4Tfb2Y9F7lGkBaQpBhR5UhA+cCEM7F3XFrep5XEn5Agbi01apPCsx+9JSlBxeJq5C2j
Klg3TmK719uVFT2tYba7eR2R+9olq3Bq7ChQEDFhtJ3YefKYuE1gZx4onNZNGqwaBhkVXzYpMtPC
TtMBaz5RE0XBVRuAiABDQhI+mVt4qzCD0MkVUVpH/6lByywHJNaHWnjpMHnHn5V2qMzTQA1fMeEA
ec7Yw1D+a0wDIoSGwmuSr2lBgeLB/yBOrtlsLTiEWAXLWLz8jqq75vTGD1MDF5GC6AOydx/Uk0nR
TkEgh9CnWH5i5d2QP9LuQsdspOBoeBrdoUVKgV5tzNY9mAqBhX4sfKaGFnBU8C51IMYgQ2gEEfZN
2SkfNDckkWFq5p1k5ZcQAoX2ghqsKwDOlG8jH1jbe9AW+tKCCymOlJkAiiAp7ajdyJp2niYeBpDH
Y6RjfYy9Ifc4g00DJL1CmULSPgvw18wkIMhH7E4BcloF3YiceI35YWlfwMFBcUqlPRrfuXzW5W+2
FENuEwFCzwugVq3u7DcVGQA9GxoZTiVRSyoNfLSxy0i0RTCCeXgfgaKwWKKLH1aovEYQEZObOMTx
Oo39i0mjw5KKTugDbGTL69TSBz4MyHWiVUbEfUAt5FwhulFepIL8SdnujE0OCZF8xe0zb5mKNjL6
j/SjnLZAw8AVBTOy2e4sROjqqcLnJc9HhhzU4uTXj/FWkp26OIog/JwcIMiAuOwQWKkoPkcw7SP2
cpYyRtEOKJEjv0fy5hJakf0GHTaMPOcdM24iwvZzgG0j8yI1ThZ9oJye5CcOegHt/JReFIvRnHAJ
Vur+xMiYqA5uOIW8rVQ40XCyAmzmjwTp9gADAoMsfHSXipC5CobositX4vxtJihf92LYXbpwxx8r
zbcAyKIQ41MTIXWIXyFtTzHgYIJbGuVhhRyoqNYQScT/TEhqxQMd8xN8HNWRdNguzllCbdqfGcQ2
B8HoGScxDUNX0eUxwXEYvOHHtF7pZBoY2QPsqqneBuO7lS5p4sjhNa48gjFIPlWkPwIMohi8jk7q
a9NuEVLy6DPfkhmt61wbvJwnzk/ETYW/1SHTxXMiXmMTwzLaOMNtoJNJ5JpA4f5QieS0zNTOSPGv
CU7cwqsaCqwwje3mWfhFddcS+9mN7woVi7AotQXrxO+rYoeDZ0vxnTUexwZxlDz8AkvnJGL1WtX1
t5+jjL3547VoPBQvEnDn8N2JGFRRHfhvJaggtiByc+vutaW3C8aW3Rv7JP/4kmCCfqSmpVi32WYo
jpODZ2Q8pnpXN3vGY1E8Y2YNyQ6A1UD3P5mObh1ExUP3IfonufnD+ZQoJ2vywIn9+T7QFluCBuNi
wDYGAyo5mUXkyDmVN2p+iaBjqtNQeEUCf40galz12pm2NSHZifADL/VTI6BmT8nYjGqdjVyGKPqa
GQvj8FUAL5nELZka3HRC8+jzPTrcoYXF4zaQt3VCSM2mr65x6mTNLps/9RoAzZbJWU/zD7121Rig
/qEiaZk6Jt0b7z2betu5rf8oW55lTPv5uWjcpZ5xZHxCiIWlTPUBg3mrFz/aNekIpj4pwhFtr2Ks
h4VQ/K31dV8jK1jHuB90n+woD1l9j+8p3RoZ4822xwncVt8CMlXABQadvolcHEAbUxjsFuiHqZIU
WUCuaz6uJSRiTfbO5SNBAWcYp5rNoOwLDhil2hsEwCJk0E5zsTPJNiC4pkQ4fIqLcxCeRutVQMSB
i729l5gFx/7VKB7oBZM9Abipf6TocIR6HZi4uMfIbaDj3CbyvBkWGQTSXJosVfKBENizIQU2gCGk
vAAGKjotKUlkBkCt8Pjn2VEKfpvp5NOhnu+XuGMIU7S5ov9aWN8VGTwMt///wEBJ/YdiFUn5X3mB
/xUGG4ihYBhLvsKD+MMlXTL11gj2VgVBmc6aKEn+8+6svQN5mP8nP/J6vW6868v1xN9OX15ashTP
583bZr/Zz8RJ5qSHkpJJVChJii5/wSYflLTMYfXgjyC/k1BO/vJx+Tukhrr/8gsp/5B/SBGWZuqS
JuuS8l/Bk11XSqmUQ4zNfP5Edyg7rf8oK3eIyLf9CdQzAthSO8yh14a///Jn/1P2In+sqhF2K8qG
tvxs/yvgUVD0sc+HHsQhOVZ8b8lx0jT2nMUXkPOFE7CHgKr/k7m8Ou687NAB/gNpCcXFaE7/8tP8
wychU1ZjkYBrkror/1cSpJHILYiKRcwvbgBEKgM6OnVkwQMTj+9W9Jo3UDDbTnqm3UZs/6Wg6/9t
SlT/rz/9v54reW6ybozIUmlFIj4CL8dPqyHKy3d+/y8NaKbyz78qmbjikvmra/+VmdqoddDFA9OL
TzZFvMhO0X4QGJmwP9I8g1YNl8R+YFXkQGmp/RM0VELrjLztmGS0DYcn0pNkPsyckJktd7dCoi3G
GcAAehIg4Hz5hzQgXjTVPbrADlkDXm3zf0g7rx3JkWTbfhEBavHKYGgtUr4QKam15tffxboPpzor
kYmDM5gGpqdnisEI0t3cbO+1ryJeXDQdFT3oWMck5JQsPmFN25KO8LNCN1JByCbC20Aat4uVq/7R
lBOeumOjfGioKTR9l1ecvgldbda9/DnEFw9hGKTKj5ZpNSoT6OlzTVjQbExlJzXPZXZuCMIW7nRj
rSTPvoq+g43Qx57L+UnFYoThkVM0SHP/TUAqp3N2zckZGcGhMEyXN425692NJZ+sce9zWp7AgzRo
x2gj3QIGESgD+oucndqWxNyrEZ1FwCTmUUQYK/Sok0GLYeek3GQOWGHY+UzyF7GDEfQEF6Xu7k36
5LQnPJDd7hadCE2yIr1DOqQZB5z+CnX1RK/Trrm3pPgEQ0ej2OREVU+AKn6Z6ilhxKYuWtrAw2mK
iseZZHBAnQnunHXdZQPpYSuexebCWNM3BOYF2DQ42AkQplxq+nWnX/Efxs21R8Izqs/MtkXvKmQ3
OjsjvG2ZjJQPdPgEto5knNcvqDnI+2X3pcdqWp8STXOFEjd9b7O1Bj+kOdKsRHuHe8DQlqF1QcoV
9suhv9Xhq6xtEdgY2ZyYGzMFtQRy9VnAbRFdM2nREvOULYyAn3oWTB63Q8qcTIUnSKcQ2ZvLsdPn
KBrK9J85h85Clo+CjR+cS8/p7hJIdxzFavmkVsAqsiV8raSpUW8sAdSoIlPdbc/BzcA2/QZMr8X3
NyxNKiYeK3WXqIcQcS5AoUJ6roJdgG4acKugAlnDv47MJp+1f2R7Lrq9BrdkXtzcadJBX8E90ngX
QLnXhqPpaPA5mSsYk3hNHL0GGrUKMFBGMs/sY6WcKwpbejRZt6oI6PUvQnrCBR0Qd67yXm4tYVNr
+8lqwWOhvfGcqrJql4yTiuI90l85+KbaFhEHLK2G+fuiH/dZ5AR9hLR1F2lzwjwIF9ZwCXO4vpjJ
Wi7OPrUBb1hrHjRjNnoomUiuwkeHoIfCMQsw7h9RPQ3NhuOe7N6F4ybjzfWVdsXn7Ji9J/m6UlF+
I8e+iJQF+hNaPSWbh+Y60gwnU24Furwq2pJl7hGjZm2HYD0qq7rSJ2i6S+aPTGNVOmsUJ3wdEgn1
2EcK2lDAC7oQTSDgf7LmkveA14tcBgF1uQ9CECsFPcDmlpNxEAUIZa4RgrumwnWBRJu34SCMy1Sj
Y0Ufly85WDM+NlmzOo4rU/GuWi/RxN6/NcoK2g4dyyK6NeRS4OHu3lwGZtqeAltoQbYekRWXIpD3
iKLfv0mCeKqlp6QhkQm1Xp0xNNCY16G0IM/RuykdcMJ6nxWCU3JeCJnZMTgOmPrV+lYXb7rlEZPu
Hgp0JEBR10Sn2yV+Co/HGVqfT8Mstc5l++KXtIlZhAG6UXayH2UKaF6KJnEABMEbTR8kX2mE93Cm
y5JPsr6AvgjAcVN2ylUj3ehXpByXul06LJpcBTmEBmY7DChaII5am9LboypQcCyICx/AlTFC5fV9
pIBssRM2i6F6VR95byTaDEW5sLBmVNA3ZMLPwECxPg8Q4lDnb2LUVVlAa1Oh5/xqwMXVNYpKgIxk
sgOEZP7WmiRJefijjI1Or1pE0IMPpmjnHXoVkYNfW2PA+9CDF6HjbQc6w3fa0gcxMb8EEKEiq5sN
ar4MK2ZyVv2ZY+2yNgxqIprPuIsKbScJ4NkkDT7YjWEqYwLG5IL/GVbJsQTahanXlOP3mLZZL3Pe
W6G796VjWx3Z1zPylIJhLnUzXUfOSuclG/ga9ZhZJs9Yp9NRpLXS4jmhek9PU3dmyhHR1i4pRRrc
gwW6GPg+Bt7Th1G4aCaarFXM50vwc28EDTHQlCYSJOspy0s5ctNid89Rt3VpKzWznvYFiyk0r5pb
rodT5cLZufDWydUF8XqJcUu0gAHDxus5meYxG2OwIhQnyD8lVOEdQh/PPQRoBjkRKJimxcn2Wapo
ET+lVt2W/rVMXxryHBlvlasqwtP2FOaLVnkiVWbZBHCjmAgaIsf3etNj63T190A4B8ljH2/DDrwO
6y2y9YiHa1WwBVj038mhYhj6hrhExxDE0VGA5DzB5SaI1oBjZm6qOEYZu+3p3YYcQsOSdvbRsC5J
epSZR3c0z5g5CCJcCESoUzDesouZyeHGFMAjqu2DBm8FpECDqwQd4E6UtvWYznoRdO9eCi0M6GsA
pHB6UyJXSPLBejTFlXhHOmpZsunIsoHIOEKoWMfQUdt5Ciq5GZYjOxYjbCjMDWNzVUQNEWDk2dbD
PcyiGD2An1S7PtxhFPItaBpoUiwmEZV7qjknEtgRYYens0YnvAzvXVZTCfM+v/YY3Pek8OAmYbyt
bnk1GMDQXZYL/MGOrmTbSQD9bvXHoj+SOwKRENDJDfiBNyWGFo5fPPc0/nWGFsSBl8iG5rXEFBFj
QuZIBEObnyVyJxTs8TyFJkK4UpZgBmyx+BNKx3+iaOC/DP13hLJVES9UOqjNuSrZWx4iqoha2oLK
aNFbgc20K+VJ1iGX8qoRKjaK5bnEz0MBE9OaMXBTFFdVxf6xjGlaCbwqqqNN/RCoSx3NTh+PjgoS
aZ4auxRVJoMDdE9mwWyTGoRXCPt0/mxCYfAPVnoqFfgLONQY6Mw9VJnhWqWSIWqqYj5DAi3t69+q
e32q37/S7w0Mz5IhmSpJuBNu/q/TRo8vqFBl6nsddGVh3FeIzwAfxYwQ0OtIPG1YmC1t56v3A9QP
tHQxlYbKHgLVO69ILcqoS9ggX+Vpye7mLllNxUqcGJzAXSb4ouufSK80qYIU+rKJw/dG0o5AVxPJ
dASEEBFPHuJPUmn/taRRAi5AI4SXFWOYbnus9SECfk2i2EFBO6ADJnA7/bS8qyJgL/qcNh72rCok
I28WDUfR3Q7iU9TsvOAoVvUs4qc3ZQAvjpsisVwn0VwydrGJLsuZpM/YIswWIydeMNU85BlW2hNd
G0b7wKWxxuKChRH+VDLgSZirltor7xE752Scz53QeM3j+xHKQ80+UqwFCAhDfOMPRjixM1iV0H+q
KZLjbSFrM7r+GH94WJZlCMoW2T+vozZsOoZxMQQ49XGIAUmZthIxnkbiWDOVZ5sj4xA5Jsq4lRyT
NIZkDqCftRrzfVDMcSzWOTwD6jQqJh7t2l96I2qKe0O5RO7GZ9vkrXLHl8y/QxtCwdjQCmZSNVGw
6YVqvEog0WkjBIoTSKLTT8C0lVkaduZd6ed1zaniY+vVRjDmdLtwCFICLC1IbyhjAu2gYsaSLeOp
bjZIRmVhHynT/xClu74JK37CVnyKWwbOyRHv/bxnrYmIL7VeRNUBkMpTFqfHEsoliDyAJco+Rh3t
46KtEMWFNJFXHTKnEaAdKn7KeREGXvLZonRIRrI1sxUm5Ti8KOrwmY6XqoWyyDjJQMW7Gxik4iTO
o/ShH95Aa/v5usciQiMmJ4RqmmbTM0YMzJpLjIB7UtKNCKU5c0yfnesN2UXRL5USGRVSA5YDZBpo
vunxGisALyofDZwRZRl2dGS69PKyk8QbrYm7sUxulCVyqYFUnfXjqw/EnqF11ZxDfjn3PZKxtbhO
029LBkFyiCKFSQWPfKADp0DJKVG6d+ljxQymwLCpCAsfzhBAd44xhjJSP/sTxUumWBWqT356Ayhj
yGyz2NLvK7Lwoc6ZDRGpGvKXOasYhKmav/ZUYV9xSCol+AwQtYdGfzLGZOnGBzHKFqqVYUXZCdnI
bAcOMTImAOpDsTIpnklNK8w3v+wQjJ1zjx4n1AKYOw3dtlRFaRGmpx4OVYK2jtd3EQXVm5GzfQKV
JW5WrucZBtTGfzfwe6rqPoU2q1pON8LnLyps/vRKaVD7nPUwZJb8bSA/IdfQSKpTzCV2VpRTjjRB
g7OtiqVLZjZpTQQUilLSlySbg1+XTbrAPpAe/IjJUydY+zILb37VPRSMWrQRoH7zTBnummekZCHu
T/VQon+VFPTkdHyZ841MxnillZoJ/6qOsWUAILzwLCE1UyfGKcth+xhi1odUZdTostuFCWlGvZTu
NUDuOvYaZCBug+6i4MvMUjlNUNKPFJ89o4YmYLls2O4FUnFDNENc+gmyGNfFaakDwICbwGQU+BgA
V+yOL8mAay7YukG1l5hvlPAXlGrLbwECxJbT+25iZaInLnCLZ9hY6ylqblkyyYnrNR1FHy4dzRvL
d1gSy+I84jEAXUARSS6MBohulnMO8qlVlaNLfJj8oGaLEcGGAYx2QBlaA5/jO5ZlWvscvKkWapdh
A5atqHvtXrIoo/CDlgVkMGNN8aCM5vSYw4sHCV19mvoYseYdUxLARtEOGfgJ4W3oI5QFT7K78Tjl
1j28UALfQh/FwcRpXEUNfh3IzyjPRUUDwFxtaha9xIjhuaYrrbyZ0bIPXjBxpAide4GzrW6nzE5F
7VFE0dpZ9/7A2Lkz6KvBssr4LvDEgzv6/66/shS3NYZTjfoB7RfDkbuMwVIiLfiAg7uyGpSrcK2R
UFMLm70Cna6m1L7ghlODCDDGU4epXLjU0UizDg8k4i29YVqg4Y9p0d4Ju8Z7LwMdCN0apXQPPUBB
TWIUNA6inVIxkGkogvP6SOsZqyY5sTkxA/cKBjXrruJ0JuEmH7dJdNLqOU3fULok7kHoiu2YyMzO
IMGEPAaDiQmnPLUGBgwi07puXlmfHsG8QkjesLATU/UjwbYi5MIi5AFuMOJjgHI4r6hmdTM5lHQY
6HuBw6dL9zwh/TRPXwVfnxuI0nQ8PWPsrws9gSFKDzTzmGBRLqGtEzMOXrmWbxsa93q2i7s3I310
S2unK+UpTd9Tl7ORRUMf2Q6KY/opBClalmDj3W6aJzyfOogNxdoV+UuTrWUK44A521QfZ5h6Pxnu
+KB3yQgsa2Zn0TGNl0SU1AisErfH8cg65C0gXbnxxmJnN4FI4uplrxmY8LqvbvToFxwE2R84z+GY
vasR+fD/BCmjDVDaPN5aED10GBc9nMiGvOhXHZ6gtA8oR5IEdzZOQhUe5wVIwUbBYg4Pb0h3PcqR
cLwHkd8MZGB0D2kmklPBuIJ1rLkozT35FDKHCnUtCA7hCDG7ShCvrficl89FV5CNOZPUGAX2vIxB
xt6w1YL4dMMT6YZ5jmBnISO4pUQw4bBaHdLynQtlP3egTdAQ4rBc8wQUE0bxgoIV/gtD5y57oZIB
3CNjmtAwdLIYUCCbm1rco84ppTUc2JARm/bQivteg7aJWZ7zAog9JGgIkaMPkUANt7vK3keHnhCz
J265jHCPhBQM4OS+ccjGfW9uO9iYfvOpkShsYqrfkznLFDAEv9eU61aHLbgVg2tQ3nzlNRCOnnCf
JHeBASFLAlhx9cTHxNwoUxsZO0sR3PvgiYOHMTlX1VJGPy6ILV4kDtrwxhequxCLFZ4gvtbUO7bW
LczQzu0T79XiC8ksvBHs1MVu4Nl0m20HVkF6LrtP11q5wsXy0cRj/w32CQr2cEpVuQwyUhUyEcWS
mSZAIqx1I1bRhdcLjpackL6G1qdbsjOojHgIcO7KuVtgCqO/pUSgxwU7nnqH6HILmq3o3ovEx6HG
KPvNoxsW9ned9soPniIYxaaSY+gvGfb14UPSA4Dz9gJrRYp/2s33vHEaShEpYd8Irx7iFEbq7vDe
GGtjQB5j3BJMPqmAIffeSBf1kDp5v4lA9gnU6KOx88djPG7CMqABosz7zEPDs84bA0EJ9l0od/mB
xoog3jgqLjtzbxrSTq0f2mZnpgvPfasEa6NbFF60dBS1QJ5QkjOPLxP/ObmeoTsn+DGl/dTgayIr
OO0CByq43C20fl4nk59kfi03A9TxAs1C4L0POJOfFLNhYo2yiIze0YNiMrEmIvDDk/bYItomoMAS
x3SrWguhjmwR3C4tea09GtJSlhDxodzzmqvUC3MNtpYMuVG2kmvWjpuoRJTRkicSwBQNkTzLNPXY
0AF++Mh3mZq3hv/kth/ASVtpyypvusji4Ke7BylDUA0OF9oezJshkZxOQzUw+mjK3FkGm4QocLGF
Cc62FhaOwckEi3HFDRiSE0DbEE/UKonMgZzAjnnLCphzKMQwCs9UH5EFJI9K4WjlPRrQkCz1cu8a
m4KuMmYFNKkSqKwqIc+DDJjnqtrieGuEbUuZhPd+fB4gDiLNKYoHA4ArEuqaRKHz0IIwvfShvubY
VWcXjIEOBiSGxXB5ZVBqffQwCPzNe9bStt8L/aYONyMgIn28WOLclJAIJDjvTOjRt9C6l3z6nUwc
owqmGn4RdOtRJnCemZVgmzx5VwfLvpsDCOy0AN49VJnrmB/IixmHp0bhtO2vFYt3ZdUGBnjkWQ0G
YZDv9HgE548JvUHZHCKrtLvmgKw5ydwzcNn6ichcs75rFeujipCWUSyd0HkwrTfAJGMmhQirc8IQ
fXxf13yyKVSfQbsI9bM1Yb1e5WxTAIZD5azSRTXMPRbeDKQ6gs3pgl28SJmpTAmZ4QnpCpArt7ET
nm25PSjKpVPmI+fDFG6dxIl0pJgwXxTqmzRa894oCVvArIFBgdp57EHcKXe+yEpO7bSsETUY6SaF
qVbzJVlQRfWlQJYOqdDRtam2Q7eBRS7U+6JaGVgMUVr2NG6BrcXTePYed08jv8TWTsZMShQRrzPW
D/7UoNyUkGvafc1smKP4kEb44MHmsiz7R0174Fttimsq7kP8jVw1GC6ueUQKzTxgrU21LJHOwT0y
GY6puFGaa6wwLPIdDvILnSSiYCkmZ0qRLi7sgAMrzgh2mJrAWMr88bGDHdK8M2hqW0LCgUC+JO+R
8dQLH1XtzpOS19abG4QgaFs3WQvSDSlrJ2779KLHuHYXScPBSp3Di+L3G0BbEARgfuTxhil2rF4D
jf8zsdtHearV31HHtix03LelO+xnQbZyu61i3pvRBv2WD2tiYAvwqdKqXYz8rOgfGvFuGNY9GA95
hcwx6GAsWTBfn8xq1VnDA4TAnQY+o42INYNahjz1RFUAw7mqCHWmJAwSPE0sFhZFPSlUdIyQ8JcB
BbtFzp30XqryiaeoiD99711Hk+EDnmu9z3Rq15ozgR83oPO2SaBustXSqDKQ1QrrGlmEtDUZzA1L
VVgWJm0wOvgN1NpHRmdRey9kL6ZFRGzGIZW+vreX0WVp24FQDWMfoVwTRHyBnKHxMRTFvE2OnMQo
YXJEKhjKwlmHgr0/UPjBxICeoy1VnFnVUS3nvrGjkB27mUr6sdtby58bR8o3yYyyKKmiIjEoVdQ/
baW/2kZdoaqjl3Buz/kZeg4+IoW1yyZTWTvyb2D6oxkv1Gs15ivW01pGOKxwxn6bWMEVwsFhF1LP
qz2WLveoGfBup3zAGlg4ak/aBL2cO1JhzDXKczmahOvGMsBXZGS3VDZOUln8ckuS+N38V5QMVTdE
Jt7YPv7bCktUoQxJbkMBDNetkoTbpPVXkbmqE2zfP8vaI84jc9grqoBk6ZSUb+ijQszSYGXb8E4b
LqWxmsIwcHMXwQH2uKzvXMAKaXvqJ8e6irJ3Pqinvl6W6pLFrdBLfHuXJLlw7hqaWw+Rhp4mxI4q
1w+tDvP6IjG/gM7VYX/2SjQhRA1Uqx7L+yi9WuFaCZ8wNseQcT1H9M8Ww6/25NMNQIZt8Er7FY11
TBZIuxSXw0T0VtOoK2MwwdSF85HD6WD2KNDQFo/gtcZljG5Mw4gWi0xoQCCVtaMP16R6pNS3SZT2
dKquKFtGuoGxlj3MI5CDlZ7swPElHTZj7+gBeA/vlReKJg+5x4a38JHq1a75S0Sv/G8osCrLqmiK
mqKYmvHnn//1IOphY6ZDw31qSbMRu7MqTgAlMKDLyIrBUfRU38QhY+iMYfXNCyKNgnJyQS2p+8D0
W5216n2kYcVIgIphewnBC8U+jU56u9TMQ+ZFAJYw5LbjL83X714h2ZIVVSXWUZKtL4+bnNAKGEbm
HKSE1Jo5z7ChR97Lzy/qdxdR+MN10TAx05jTM//X1yPJbm5UAReRi9IRirOi4FjI5z9fRPqmiSwr
pqSboqxrKEW+KCdcT3XjQeHNAXWTVO+JcGoxUmUoTK2FOGDo1h6sF5nO4s/Xnf7YL73r/1z2i0on
yjh+hNPNWYBjMn9DH87DErKXx/efL/SNJOc/F/ryUyWGltSjwP0xYbc1eVWDzJ3O7rRbsbiXze3n
y333o6mmpNC1EpnNqV8ul4duMHYBKwYTUAeFmxZheIl+efzkX66ifQmS1fpS9Mqaq6jJhzbAp+eg
RelD9nqCnQfy3zRqHzmQ70wJuNycwHT4Jl2wDqtDSQA6dXgi3+M7AVNK7heyZ/e3B2saPnz9gf/6
IrQv4iMiAYMi05jXDMIbHZ8QqvL//pvWWDpQWbGISH8e7L9eD69MEqVJGcZMyQ2ycR8EKajJ1c8X
sf6NSldlDXunLJuaMv2i/30JNSWu4hGCPAnD91PMNtoMh6GefT8lDk9quW72+LjlH223W2dPzDSa
OHu9vizF08cpmtEUcczd2xtpSbb9dtqd0Mvt5stJ+HaY2fM3e7nk70iUnq0+nXcaOvYWyBl//s+3
8d2P8fddfMnRTkuA1KTWxEQOtEiF9mpx/r9d4Msq0lBXC/7IBSTCpiIdGXS/+79d4cuCEYZq4rYZ
V2CmWjK59+lD/XwF6bv9SJdlBHMqK7tmfLmJoArU3CjUyZ3xXJt3+ojjaNK6o5OX30nGojhNM5fw
FLoSdFgtXm2VQXCILqjyD4lebWuMVW11+flzyX8u/PVd0nkM+VSiSZ7Alw8WF5mfxildKmKaZl29
Czp3gaNSD1cygB8OOxMz98DME2K2lqGgWNPSZszAMFDMTjEW0o7mNK0RgxOSnUYkKlj4HmibcXQ8
li6jYMwf4YpxpWVgJ0tpY5LihiSINrdKH44xkdQ/6pS0OHX6P118whYcU3XQsZQZbKMVSqdKPwwW
cTqbtHgY6Ox36VyeSsCEk0/yzibGEYdDYGHcsH5Yxn0NJ5aTEV3iHOAAcmlSPELwDhw9c/XBiuWZ
iGEBD5mLYroxNgpqNLI9EJozppGdSFkTp+p3kFxkRj170tUQjkw5wTjIrAIDVpyuTGs3BSSPDCmw
TKHPUnfIHAQQfbCAoWIMYCYY5wGFrJet8YqNNNXoumAcXvX5JsWJkIXLhIFiRwrWESSOh6W8nyci
0DW4jiHTqZ1Lt6EkSr1Yx51m69ES+oqIsvC9f38O7HGN6ocsU4XZmA1h8oY1yHmV1lVhwx8DtURO
hnSHpsmoWZt3TYXhDE0R/pUevpkYCrjRw1vIHE0F1JmrxqxH0lTVOlSqRdaQ3hoA9tQYHqIaSshk
khkgde+Vf205mkUF4LDCAIRVrq3mGNF4ijVU1gKUHvQfgCV6F0ikMWNKJvLFC5g/O6D9xjyqXhtw
4/KAxpEis0MoF5kvpo7FrOBwhUFVXOJEpBBDKDOn5S1YhK/sGrQIjKo0rKeh9MDPlDODAbNI8gyn
9iiR7xqCVxUw8lX73NA4kbuSFl2BtL9FDr1m9KeUTD+ZyZgMHAi4wTjvdi+DTJKQkse3TkTiqQuM
vlwcEoi0YgvJSu8LC9gJnfyhT4yh1H9EWWni01WBlSiXVL6ZNO/qC5mX8bAqIjT/DUgjeZUwoTI6
kn0DudhWyOZawyA8S3ZkZkYFDVAwBpEJ1U4o4dmO+bH13kIjWAa0mbQK1xNvEhxuiRjKn1976but
R+edV0SYWSqR8f/deqJMLiWxlyjBefyRhljapZFJsaVyIRbVR+iAhG/580XV78olQ0ZPIOkGJfnX
+kUbU83SRwgpASYycfKoTEMfQXqjje67S+Z+tXw1UdMz8sMig5kqCuQN8nofJlIjbUflfeBghfVA
lfGscJ7eeQnRJpAI5NGZnGlG3BQoCFA3QkdZ9jVi/IBIEsL6mOnkyiIoHixWHhOuiGEjhOp4bQhW
S0DxJTKiSjkEK0JD4pdCWP72zi1R0yV046r+9Qg5tnrgQ4llC3uzbuKB+fIasb+zUGfIC5xybnvr
N8In1m/RzI5mBIK3drXlBp5+/gV++Rh/noq/yppSVjBgjw1NO3mXp6sinfeoWDSoH93WrD5/vti0
73/dWIz/ueevNVQs66GWZNwzGlevepssdRornS7d/3yd7+rVv68jf3mU27ASA/hJ8OKQKYMCxTY3
kP7x81Uor3+5ny+vTN7pXqCJXAey7wplJb4jU7wV7A04XppL5O+afqdwrAYY36noT/VjFu29wNH7
515eaEM5BW17xVunI2ZA+7kaGjqZoGRoH4IxMqSHyWiLZCAiqvlPwJtrgKxjK8Ey1l9J6wtwGSnN
46R558itgDEA2l9sIPy43TJW7mUL0M5TzyhG20TejYkpuJNAfWJfY1QNx3hAZKttNCas5bntL7UV
s8Cv3HYdpoumW6YAoIHxRHOhiBFhvrLfoUbQrc88AurC2P4YYOEk7M1gGpQjF4eej0yNqJRgqdGf
M8N7IloQyJw9BuEICxhVQPB9E/S7lBQjorlot4sZHUqO5cBH1uF4M1wf+uO+QuJSI7IOZmmWsQuh
qRz3XKlH0hatAxRpo34px1Xun4v0vZoct4Bydwad03DV6ioL+7oxdTuWHRHmJrEoAkNZ2D006V08
o8+quqgJH/QbbGX1SpCPaDwr7T2Ur62V0S2nEU+0JqIKa0DjitwDHWlKp/Tnx0j+7ilC0kTJb0qc
8aXpn//1ChqmClaq5RU0z0zb491jxtzXFg7j5Zbv8J/PzKt2SBesWBfpKVgwBCMe8dea/ds+naVz
kKQeZRP4uiApYxiOUDM5uQIiys/9SAIogr21TP0pmJzM83PXAY5cBPWi1C4gVHDtCdQ3LWl1c7Em
phfa3T34M4+hs1ss1HKlFeuqAZZPT7nIZoyNdT45SAkCGnqUj83i56/yT4/iywKjShr7l27QllOU
L5Ur1l098X2fhC7EzKP7LtWbjoiJ2CGLJxt4+cg492xuMLQYcD4MjbxMrSOBuYxpPBTfWh/iel+P
zWPTPcnBrnRfcnRFQQgVQALPdU+/iHmaTNiHTmve6zcDUP0ex1mMYKMiZ1YECzkbEVbWFyQ7qXJm
gBqaiCWsawpaDy8Q9QlR7cp5agAGhFLQdI0eaBuKUDnUo+o+FiXuA4LV4OCtU5Oa+xmoeNScLOlD
6p5y98ggUcTT7+H2I9BYgJY4QZbnqLlpFL6awRarQmxdqCZ+awRMC9o/3y+OI0k1IN8ArPvvo5rE
SqX3OsjEvHgk0SRFY+6WW9ykXnqqR6cCsMKqAn41VHAbolrQV6ViF5NyUj5ESDTo8Rf9QpVmgMGm
FePn3/+b/UWVqFwkkVO0pppfuiGlIKilOwK00MV9BvES7XtwUbHu/3KZf/cXUxQlzaIFLKIh+doP
SbKiGQaRw6Hz2E7/3tqzT2eF1YwT+fN+7/DX3rnQ23SebHu9WPBELC67p6f5/DCHnLV+Sm0ca3jU
HOfnT8aN/vML/fejff2FFKupA2H6aNO/9ovjggzZWbYJ7NvttbJfj3j4Zwt6BvbSlmzsds524Uj2
7Yh8wg7m5CrYo71Y4LxbF459nZX2bHN3t9lcRXu1+USxPmPBtK+ba2jf4bZbdfYdjGH7sOF/M59d
V05jv89+uyvp3yrlv3f1ZUMPushLXR2+HF6+x/vHe6eZ7e+nb5vux+3Z425wDaJrtzP+Kuznwj7y
F3e3Xy/sxent7fTw9rBjcbXtB7uf7R7mu/mGT7s67GY297O51svVamqLrM6r7W8fX5w+3n9fGz4+
PVWeTFk1dOXLjzKGoxZUyvTxu9mWPre9dyJ7e05sh77OnjbPH5MizZw13/uCf/r4OLV21uvFB77H
0+ktmC2Xdm3TzmH4Y+9O9hKP48o+zDbzhzl3sJrMj9gfnc1sNndm2+3Pj9V3D5UkmRaDDoqgfz5/
bLpJitGRo4F4HlEaSL+0c/7thJgcOmQOAaZpyZb55efNcj/rVBVOhYfeKnQdqpfeOvkVWgToTZUt
tb+Ubt+9wJKqqzqEDpazP1vyX1tuiJ/dzfoYcGt3RafvM/Vguvjzl6b9u1hyV39dZPoQf12kTpsq
LiwuktiPz4L9zLs28J8dOLDrOcvCB0bWh918tjnp9nxq0/F0zjfnFXw4fsrfPo7x7+L4348z/fO/
Po6lxn0jx3wcHjnERrNHbLea/cid28ZxmO3Xl3DdzHmjLq194aNNzxhW2ulfCxYLJHJ//nqa2ofz
6e/46LvdZLddOe8/f3XWb7/Pl31cy9Raroc/n7XkFEffc5gtWnt/sebRbL1wiG3gVSdN3Dk+8u3u
96+88VDBeVkW9m6pLOv5w2mu2rud/XSevtvZvLS3Kxqhh9Q+sAI8lFMflIVrtd3MVu/3Ci+l+ctu
qXz7WP/1AEyr2l/fuICCT9BM7mL7+LjY71f7x/3z9HXflrzm88I52OuHuTRjLfp0zudf3tlv10yJ
UZc6jV1NWf9y9bGkKxFaIb/3WFDoqwiiaIOBrOVgHCCn6bZWhPeGOklTlrJ/wkeDeN6lpUrUCOIH
GCRTtfbzL/vtSoI5WNNVSzfVrz1PJQ2THlo5g9PJgGih1APZ+PMlJP3b792kdUkhq2qS+eXF45A5
yoLObWjBXU0qtIwaPactYPoqTStz3bUxKo5z0cCEmqAsAPflVaFdkmFZmfoiV8ddBWFx0O/oKAiV
TMQbUk6Y3klIEiySn/iT1LqQhqWJ54vQchn4kZyfKj/YVOmyRrIUrimke/MO/1gmRGjwXoAl+rmL
5thuAZ8a0yfSsaDuwsp1fFQe4aNWrsv4s+XIGtF0KXDwVMpF7jZmBHvxIzGA/wDP1b2Vlu9pWxXy
0uPyBSSemkzCZkrcbrtpelltBTrWGH4Tmn6IdaK4masZuQs9Zr0LiqoJ1kJn1gcGp6LPd81NTkux
f1NJhxD6mThpleGO5+E0mFbyRRejcnfJZt0gGCs7p4QlXUGmtzZWeN/hz+yJ1QWiJZKME8BdaA+y
RSIJ1UJB3y6++uZe72mHOa22LJH6d+9aMkD9eYyyDZlhurdry8IG0uA1dyYhfMUGVBcw1szawp8h
YEnSd8gsYGyfSbes1GfPW1bDawMeuOJE69OKpnkThLuefByV0vnCNMqzSC4udLIYP9Dv8XXc4fRR
1Aezo52JfBnuEB6oFv6tDmrUN7HWkkgnnOTfRgnfLrymMZWKmOL/8cWbeeIS/MXjWJrqDNgvoaot
VCbiYKLHnx/9b0bczFVljj/40mktiV/WTVmm+DBdzj+JDaBqOXkDtuYnk1b7bC6GTe+062yvfsos
jdDU5bX6SEc1nImbA18YKC2yun55G7+7+b8/0ZdVqHSVTB8Q96Mu4RRWLnBkVJT/2Nd/vnVJ/u1K
X4p/WW86pWg88AO0YcVmnSDHwFArdi9kSmqULeBPkV/K7V3ToRN+8JFZythxcwdTRcCbNQmyAozv
R50xgO+/iOLLZJNWUxBmxI6tXCLpmg1RLAY0WetRb5AllvsOrmq8qC1OuGcFeKP1YFlLnR5/syjI
LAYzjztCGnD84CzmkPnQRp9BvfN9CaDILTLv8ZfCxFh2ubjxEVmQJky8NRb7CqrH8FkT3a5NbeEm
n8s41wOQlTkKrw3eIXhHtNOh4EAv3fOHeWXl6Am8g480XnH8yuCCusS0zWnMC4kTpFvP02Yi6iXE
vQSpZz5pUFj9DdofW3gGk05opNOjzBp1QjNlykuZIk90rPyU/j/2zms5duTM1q/S0ffoyYTHiZEi
DlksR+/NDYKbJuGBBJBwT38+tHpG3a0ZzdH93Km1SRZZKCB/s9a3nC3MQkD6Mn9jIqKmN4d3LpW3
hAx5IxjUgxWcVxYOwR3xVp2LIrh5VCRcpNt/fqHtf5xT/+Ez/ueJZd2lTR7ZfMazC7DTB7KGWHDw
/LJOGIrssm/1EJBAcAqkZzN9YJDRf/uk/dvH9H/UV33zt7q9++u/898fdTO3qUr6P/3nXy/Tj7bu
6u/+39dv+88v++M3/fW6+ap+uineP766P3/dH76Nn/7bq2+AFv7hPwiwSfv51ny1891XZ4r+15fg
91y/8v/3H3/6+vWnPMzN119+fv8s0woMat+mH73982//dvj8y88BSWoy5Lb6t9+/yG9fcPVe8s2k
2Xy36Vf303v1+dPuvShqNiH/5c/4eu/6v/xs2b+gtFlHSuBR/Mil4f/5pxHFH//k/QImxEdvEkWB
QEcl+WUqnJLJX372vF8om4QnEL1QJgQc4F1tfv0X9xffcWQUMBWD98ER//N//LJ/uHJ/v5I/VQbB
dVr13V9+lv6vuoDft2Z+hIrLCdlB2J6NkOJP0oaynZshrVGULf3w6saPRdI+xpyLkdUzmKmdV9NX
oMGSkOZRl5TKHuvNIUL7aqVw7nVF8DkHXbu4WwvEihTtWV9jIOMYNAwem8g/1Zk6Lt0aCyqKy6Vc
ENsBClHEJA7JuwUkA7dgx5qsv/EkT+wisdoTirSjPfqPWVs8tp788uGnFsRezSEmgZG4tT5HE7bk
oO0ke7hiTJ/q3HtzF0nkcIgNuiW/xb6q5zerw9yQWuZyrnjMmXKbTg0ICgzDo+qfC+V9t4m56edp
H80VvyLABY2PSImNp/Uxc22geMRNArxyxs5H8v7d9xzWidbbBLm5Lud9xLypQdl34ir1UJgR8EPu
NWdTMHS3WV7K07ipHWZuucetigNZmyG8GUR3K31CfWofxBd7Q4B/r44YahheAe8whWnbmu8UVGCf
hD8Ct5rPqrQAiVeUSNLDqL3o5hGem30d5PWhLEvKjbwrLhZ08LGFQ2oZFf7KspuyJ8+n2HDagGdw
hE6590pyNJP9VHcbgpF2qp1vekChqVlgaMNmYtkiMU2G5ZuoQJBU8Tap1I1rJ9faDm6TkAiLEYLp
QAwTQNWZDaEiMsWlHJvAug41nRVAX1Vo4j9nSKYYB/1ZXRTqzoLb5wSQxKAxDfU8nC6DM2JyhrSX
4JzKrHuXUJKWh3teZj5J2PE2im4mRHpNwR5hilGiKhy0qFGLJNprZQ5tjkYQqevWHufdEDqks5Se
9yXLGO1hJjtYeCXpb/pMlf6t26Df5gpZXov3b+7RJMkcSE895me9epunKTir8P21xONE5Zp6Z18X
xmMzZm1MTk5Rzx6zyXBSEOs8k3BA5lgEVro8QNRDxm4dBqK9h+E+nKofvg1YK0gJI6+KtxJT9tQT
Lke4JHpBYDnLNqoYgVahehcTAtAOGpodcJ/MHQny2dF1B5xOWDbkMr9MAICrgftOEqtnAnHojX8f
LDb+z+lBlu6lCr3HJQqI5lYhEVyT884I8+iGTPjRLu2slPpZ2juRag3tAkYSakxTZg7WnREx6UJs
xazSfcgfuBMVPDYw41VoLooJZEkqiCj0WN16r1lp38m8S+/yLFrjqNhfRF7cIdoPnyIrACyRqkNf
9g9KglV30QqSoxAYUI/JNmOkEfDjHO3cRz1wx0R710EK9jeKDwSxNUTT25Lxf43/zEnerJ49xEwS
TUNmpRJ3RWPpy8lV01NeAzHMG6++LGvcLGE87IXKXtFAYafK18hB+LkDGSgQf4lWCD7GlHc2LiC1
JeRJQKwZdHjRKG5dVTkPXTmyIbFIbY3FhcTk0LXWrW7yEyPTZ+1BCxf+a93It8nxrrR2yBWanmQF
9F0kE/53TMJsYnyD90FXT1M3XMjgKskKGqn2gIVv6qfL0BBGh968ZxtHRAX55/lRz8i5CbK2ETD0
oXXv1N0uBkKQROy5V2M5+PeWSC3MlrcZXpI2Go498aVlQIhK2xyb6WWyGrAtnPsYWooFs71Tt5d2
SCdgR3wOmg+NRjfW30OHTyaRMC0iNsruDX3LbuzCEOsk5JXSe0W2txlTHFQCnE+btrQ5tCfavl5S
f8Fe5+27ML1r5FdYk+02Bm9thLnbmy6zsj4u2dcE3jcy4GzRThRUU56bPgfBghVYnXfFeFnX2QWX
7dv35VssweIuFrs79tJLl2+TutlPA7QUU4gfS57+oGEAybPKawqKsybFdR0djd2cd31zkhniT+3g
KwqXbx3DCfX6JIA9Hn3n7qeXmyuS6ZPMQnavQOvwvOx751gEEuO8LRyOCAITGjI4ChKUR5F2d13P
yk72bgtcoNjMtZDH8YoPrE/zgoP2MSZ1PsOBBEgmu8pPCHLft1sT8GMqKJpglsJDlKMYam0MrjYD
Qwj98iqKErI5hYe106M/k8mFFpj3TTjetlN1aVdRs00COtFmZtmpPOpjT34XWT5uAJXvBq8Aqk4c
auJUNZ0piSot6aVmjo7C1XeFLujXx5ULkBMIxz5lqfz0UUceVopepTs3ZKgHqQF8TugTQYBvGVay
Ew801y0LzjEeb2Y6TdlP4ZmT/uDJhNslzHBi+QQCezQNW93E70G+HJ3oU+KYJnjsNihRIY0C5S/R
zkEa4QMLZjqnRKkXe0Hrk+PpzCcgeyVuOuODnaj6mUO65pQfuvYmKpCO9P0acdOhizd1CwwfYO2l
nJk1uIl1Xgt40Kk4DOXYkvPiYKLqIAkm0lSQtqa7wCIKJLDIKStA8oKI0mUeng9VTKa8BlkwNjdh
zlBiAr84GkAWqu9vqsxkV5aCRGnV1vDeO4SyDba6zKf2uQW8eWK5Rbpyd4azDh7FuU1a63c9ewZS
kf/iN9F06AbiwKVmiMHnJYbkP2Yvy+IyJup0X+wNxNjTsm+eg2nhacDchZ3sxH7AWNdG5msknI/R
6Ne3bCUj6sUp9+PajJeB3gVkh6S+s6tnG59/KIqtlSPcGJHU+Lp4iZKcfL8I1G9OXoad0N6mr1Ux
Xdq+c9Wr4ArZMc0NSPShPc3H5bTi54pGX3vFi58lD5Q6WA5cGE36zEVdNE8sqzSBoPRoSVZdTlZ4
NQbTA7yp7eCXT8qZCABFURqJIDkRFszWpr1YAvt8Udj9CbX0vPGl81J21UB4ElLuG+DmDunRi+cf
Pfxg7VyRTGFYAXY6lGs3xoHmNR611IAd2IJB4RRYEJmTnXNprwKJMTCaJM1MHoO0ViXim9phfT09
ijI/CAEhdsm66ykbSTOUy2noTadej2kuLzi1IMJlRPz48bwb8+EqDzzCsygPhWvxMUPvXtvmOZ6z
8iwPEfgY66MnCMJac1TVEn8ZzVJ3nB0LRqA8OHOwt0Oc02qAioMzLS65h5YaL7gvOiJUWxfUlZ/w
1O38aOvk6l63LOiB4jBC3DUId0RK9+oMCdjjJrTw1E3h5Rj2r2lrXnpJ8WZX3kNb+5DgTXwtavwP
XWAu8PwSrh6Mj0EL9iyPV1XY8qOQcJhl9kPnHLGeIBLOK/aBG76UuPCNml7Hic9Ajk0Nkf8Pw6dG
+k6+rZeeNJB5+qr5QKliQcfmIQIKium7He23yrYg9M3eDxqYe2V1u5ThTAZMSBaKtC5fbcGSMW6W
CxbKlPiLLhLnXVPBBvZJaPHlTD6yz+Ov1atpLKaiHIvidsgkGHhqfj0uKzVt+m4886jl3G+U6x9S
VURk/WWHqAM017rWlSTkgTeXWaTj5tU29Nb5TEHdKfQ5rI1kk0Rtc6rSZqN9Dgan8nZr8Dfplbd4
UbhsHTNyAbwG3DwJVKLeu41DTk3L6LLKdIuNvbpLlxbKwZk2lsVMEzY3YaqjapzTMFqRZGHOFMB7
qEr3NTBAzSaNn0jHV2bGvUWez25MOAHSMbua+xTqGI85Pw8pASihK7+89sPoppAlcKEcuP80Rz/y
mXMc77p36fGRcMf0vMZO0mfhZ6bK5yy1XiFNIUx00DeSSrbr/eHVrlFg9U3YUaHBwEoH8MEVPqAR
0R5twpfE1duD683DdKu7+jNsqOwkuHO/x1K7ZGrnxsGw12CykgRVjb1gRMmz5Vcnyqe33qO6RPzn
DulpUBFyGWX7xi0erQiKvJdr9IaVsy+r9pgN5mzpFAcHg805br9sEluLnPOj6usPFUSM1isIXPhx
IvE6a00CIVrJIkL8aCVMumIzubQyM+B+XFtLBY0CD/7XglcS4KtNwBGnrho5G3FXkvfkTbciJ2Y1
rg9jG1+BSDv2HoJUaw1ndL2wQoPo3S3+ShKrXP9UWiEHlq5IhEqPTRRfQe4vMNthpwTc0kEnU49Z
JnjAlA2h8274FgocegufaDC384UcyK+K6ux+SkIUS9AkrXS+7inYs77puNLtzVRjITZAJY0Sz6nN
AAg65Xc3EBnayWeHL+1Sed9jwcqjwZzHY13vytLok8Cg/R4FKiZNnhBAO9s5odJoT+oqIK9Jvci+
uxQevAVZdWgny8WcDMKsEEf7dkZdFBL/Wy7ONVlAFMOz8zmtvo1Z7nO6zKh0H4n66CjyWkkb4XfA
+eRFMVMXJvSSeG5/NCNxvn75NiALOamFczXiHpcxCTT2qNsjAUvTqTWjDk1cji09pBfVYp93kbkf
q44I1Zl4T3nblhHmdcrjmJs/nLpzlbu3iYmuQm/YZQ6krOnX+KR4F8VyZ8Upgi0itcTY7jXZIk7A
xYryQJ7lTfylK/FqeeNxGmz+DEjBovaA/uZnqk8gD0yyugYw7u/HAsbnPLWvhYEg5SIP2uAVx1Om
3pa8AyUdiuqsEgGRhlZ8SAiRYdcJL0y0l8XcGaCgGdlx820R49kPi3pdX/A0kMUE7ZyUAuWqrR55
Wxwea81kP82qF4+WnREdH9pnyZz/EIA3pxyrI1PCW3Bo5FUt0Y3JcNICdN4ksr2vqsesau6sHolx
joLN4IEDcaS1iHbYG4AStuQM+9PHXGZnscAtqg1Slcjw/njt8pxYjQISkZD+B8aCLE0SDgYiJrwg
fhADPpFkvs960BbZlH4YTfBM1yWEVDPA9wId3Ym4euymkL9AcskV2u+Eg55MTHxsdf2euV/dGF3w
Yd91o0vdjPRhuS26QdN97wuHs0nGWL7Zw8QpBs4CrtfYzNC62X+0XYwbWBxH8ttSgnV1bxH+bN1H
0NfUQoBbTueoxiTYqCiSxHHTxWfGu8518qPJIk7lOkWmb1+4Qw3BYfBehsj9FIOk6k9BanMqz074
QMJCuqkjoF1F4YBzREBH95C03ontNfvGKl+qySG1kjeFKCRCpU+oX29SuHpLTEJfavv4avPuSwz6
Nu4YQLlu8Rr7AAaFJoYrVdHbQFuVhASXiIKo8uRT2/IhQVrkkmTiuEjwskuPpZaD3c0M7TFpw62B
669BKdR5drn06WU9oW7KKK1yp3/zvYWnWLgxdn4sR17fLMt575LiXTt3uvZv8rG0gKNIbzdlS7wn
KWH9PJ7EHQbOIdyWXnpw0nll7adn9AVEONuHJOUua9v4wc+YVdiEkc1oyhJmJGn1EuUObDOwAMon
xqQEnufP+nzuWxBJ5pAG+XVklPXej1V0pZLqhs3cE5KR5RimBQeXqLdd0103U33eBvHVTFZwpZpD
Qad1sqyQBIJFFICGpscsO2dcBdB8PuC1rtiE2BE9BuLsULdV5cDJfiPU4722rftMVduSR23DLEKX
TFf6GB9y6pzL2OCRXIC2YCxua/Ih4lht6xEIRpzY77G/gCsYd53NJlE+wtvdZYQp5XUCroHHqLU8
IHXhhiXTyvYeshJekW/OfLKE5hIkYm7tsmT4CpNp74j53WXo42XjTbZ0W8+rz6pC3rF35rzq91la
w/ajKOiW4VjzDp7UVKcB+SRJQ6LMnF2riEGHndw5CUaJNL63AFaFmaC5JKq4TyTqeIe5XgD7AS+1
9rCZCsYt0t0GdYL7I+hv/IXbpcJe6uuIQagPaV+FL8FoeCWU+1ZLgq9yQB+LBmFrgsq+gWRED4hA
DS9IIF2C0OHrLnO0b2LgV3NzpxTbx4qkwzBHn2FB7lWvRUe6nQIkBNAwZ5/SU8BlyVc39PqsJb00
mOWNgmYSArIi4tS/bMVEPUAQKtkNV4qm0OXoDUnxyF0SSaYrX/MQDBwCpm0Ue/GHNB9jz0CMsGPn
pDA5izo+a6BS1VWZVHsq2KdE2KizV8q09qREK872MbaEx7MjfPWR9qkJ6LWzRgR4RGQPI9NBk8BW
sopoB8/r1VVyOqi0vus8esN2Pb+5wGe2xj+ibdgZsVT3hU4UcYpQ6R05UX04TGvCtH1SWQl3zqvr
1yGJ4Ucx3F1WrIZX8tkMLhuAK4Ho9gzti5MgoWlxJ2CksUWf0NP4OFZxLHHNj/W4FeBaGmzoeeS2
J2UJK8nyyqNfE4YM3WqJGPap9oqm+a2dgzM6wQdYfl/ToN8yqDu1Q3ywNZ4N9eJvhWGsq2tpnWXZ
alUivbcxH7ZM9uXYX1nkwFEdnfb2nOwMOYuIsbkkc4KU1qA9nprgNgWNwtjbu0wt64fI7Dv6g1Nl
VU8lqCcv6QFKy+JO9wQKWCHy/eEjGNpHu6dY4CB+oPdtiK8qfgzEvHSZe5NLvJelFR2KoAHJkOwC
0p6deYBmMUGp9k8L+6UG+1N1N6YFNlA4p44OH2dOI/rF+3602BpjfbJMdXSqx6ZvkWFXbzyq7x1D
hGDZF/SewTnbxjs98ew0U8YkR+evGdbDcCk/lphTdCzIkgYz5CI4lpMRtPbmnWHFYwnpf+j98kwR
WDZxNRKR7uF4Dydl+zw7XDfnzVCAV+t2wRT+0U9Tknrdc0/FGweol2iSTQnabRzqa5XAHMqDGzNm
l70gxVV9ZW13qCOQphy3JwktJSfEphDBCQo1agCad0jQTqLlSTJZx2GgWC8IGC+y9rvCsxU2QLl5
BuqFoIKYREwMj4uiHa2+wsbsbGpekbV7CyD3ZNybDoHsHGR3ZYGrC1/+u2X5gFyUf57BLhlD5s3R
9O1z/LGSd6pdOD73GavD/CvKaHKixL8kgeexr4LTnrBQRW/Skavu5VzujE11oJj7p9eMs/Fpj1jK
31O4N5WOCPdD3C3QVKjqo/Nqjv+ctF3aXHCn3cxNjgdsHJJ507rJeckQO2FoYBdvcWjuUH+hwH1W
uK4Q6SAxs1/jOv9Muh4hhFts86Xf904DandoSRWM8x9rqMzkc3hIFOlO0PL2luKyhY/nNKUhFztX
aNXvzIKOYaDzdnTc7oqJ2wtkhFNWzDFHVDdkShJwiAzuNOShxerkKZzjc8O6OC+B+9rWHbFbBOER
Yt1SwbSjBByYg5Crj8hQNjqLob0GAAj78zh4bci7DaGu5DOpV0Do+05TzKhLk001d/6bb3HH6amC
jVn6Z02ToUCbGNS7mkokIZjGYUfLcJZ+uDsrfczvzIdaqEkVs/FgFyczRArKIJO29mmJuX2MKyat
ljz1WvhFzvg6tfymuT9iYPiOau8sAhHel+22ndvbgtEUcpdhF6RTdXCZfDAenuvtyNlIBlWVrTgq
lEkcD7B2szfUu9XWGufvpJFnU6MJzfiS0UQoCOsQN8/+B83Aqob4/e4PRYbrRgJLPbb6yPmzz5G9
n19UMUNvWbl3i0g2Vdeymuj3XWk9B7k4/Loq/d/FMeETKLrW5Iv/fnN8v+5vf/q/c4sIqv36/cr4
79/9287Y/cVZ98URdbMjbC4Qi+G/74xtF3IDO2C2wChFec2/74xRvfDVwhaBJ/l9fr80Zsfse7+q
MTHbsk/+F5bG/yBAYGUsQODavMq6ov6zCN4Vc6rKiIwkK64uErxoI3j3ObGu0uXYsLMLegfDf16f
18CojUUtETUXauh2jW9vtLqdhnEXtW8uGKNqgQYbH3/3xv625f79VvvP4kl+Pzvy2HUj1w2jfxDp
R1HVRdhlqacnw+BR4MuBatbZ0c2//DqObSO25/LbOONXQc7v5I2iqTljDfhJDX8+6KnpgktvePjn
L7Lqg35/j/LH/OFF/qRoUm5JUF6PuTitcN/4Rh9Q1RIQ2EHptnZF/J1M7f0/f0mcYv/4or8XBfyZ
FJJBtTVBNifQVD0evQyKBAsVhboBEWHXP01rRRYsAvXdWqVxVKHF8dL7Zq3gbIHhMKeoq+gQTjqe
j9sx13fjOj9PKQFZO+yGtSZsZ4hgHNPbwAoJ6BmpHFO2Zckcv0ZrTTlarYGQTp3p/S3XBO8Vo8Dn
gmLUoSi1dYB5f61T2Z6xEl9rVy/6mCllQ5aIDaVtWrEDotQNfXs3wH2qg88aAlrWzleCKswZBHac
Orxkep9taslUiCK6YpLdrlW108afHWW260OyHl1YVvlag7tV9pq6atOp6r6XUIwtWLeyvSs8nww3
EFtrNe9T1vsT8qN+LfTXir+Z4teFFqBWTCMzQfqZQ9Ptr32Ca+KXjsYhjciLLWklsIwNdB39jRVh
FWoGZ+vRdqTKu3QlBRUXw6YtYbxHf0Kj0tVes4lpXVpamAxSledmdwmtDfmO1ymtjk/LM5J43qw9
UJ5yW9AU5Wt3tNAm+cC2a9qmyG/OGGZsfdopt5p23OnvYT/vB2/6Kmm7FtqvgDbMCwew9N42jYOH
gDYt7tf0tOXBAoVe0MYNSjA3JDVcPnZcmMAmwBM4Dq7b93FmvmjRDlpLCYixNmtKNNwuaNgZraMa
yTZvaCZ7beP4xhkMX5cR9b1L09mye4aQxXZp27PIimhNF1rUDv0XTz6eLjntFfTaiUQLk8G2CQ5e
0gigI6wY16bXUcDS6/O8NNctTXG+wNKba3hUKQ3zaNU33dpBJ8VgvWunvJbFiHTB/NCkcaEp3CtZ
oH+pXeK4DHN55X9kbXuTmfE9s+vrrlUvpYeVrly48sCep1BfuUVCViMGP4IanZz9fpZVNO3TkYni
WWty1vPiYPsA+Cd0MghYkTGfaDZq0mgqVLahdYesY5G4dd2GqiV56crwPC1KyMRRA4eZNDPdiq1j
pkvpkNDR0fZkArJFNO15dqPS4UgnuGxKlkdW9Rta5nVbeZa3TncixhpYobocNORo2Y1cQazkS/lY
d7C5Cqd8Klx++ZaLWPKBL8B7tda4nbHXy1SJ+znynnuULpUVfqOJ2DlT9Sb56bQ35VloL/XJsqwG
LsKFS/9zcC110RO8NiRIZkurODRKnwdV9VZn3c50CdLj1LOAxEFTCGhhlOhOB+nQUaw4PNkt22Uh
GqSad9mYkAZeMWs0dnZbwPQsU5o+s8yXwww2WOscLp42T/UCZnlEvFSKadcSMgDRlpvbejF59zpX
xVE41VfOr+PxYRO1/GgI/s51d7T98dqPh2vqvTMrSbpNuxTHOYyizZKwdygZQp8InFWw1UCOdMuP
uu6PcE2Q3RlkQgiFGDsSSk24+eL4pxzq1wxnIVsLBj95+wJcg7RMS76U+FQb/VH2LG5IrNzYob6z
TfGRh2PDNCF+HmwrY8DCvJPlvXLeCscm1s7giE7Mxayw5kU5v2M/fY0l++iOkU+gzdWSk4iUkoRQ
9ns+ig9syXCRFzuvt2+ThbBA/ia6chjBA4pF6Ax+QyqTdlMcg295JYmdj4MXzei0HvTVQKLxkHpH
lF+3mJFunN4+9H7Kgh19x+xc19q7Z9l6T9yGPm0cSkqSSRISMVzfIrLe27qieQkTi2RotvWNo+7j
KNr7ZfYuhb0LvPDJcoh8sGmM2Ff14CpQmTW1dxoM0Xkw9SjCQnGu/OK97sFvWHOBOXUKjxTeLQ1A
c1yQMZ5Iso5yOBbTGuJYqoi/pw+f2mTYiog6Zd24iUAQQW/BPkho1pPZJR+hIDdvAEkwTfHtoJKn
LkGqZLHNqIN7RBrwOs1eCk0ySuS8u0OJaXhQN1nd3rVlekwnTcBgmbO9DGG2L3JbyPDKJphgDgie
J9N41RDozAWZmN2IuNtFkzqodaxk2Tc1DbdP+MlE2HXH/RV1ckcsNneOJGiiE+cmqi6Wedq0Cc+8
Em0Xwv5jPIbckcUPtvybqGBETolwWvUlcTsI2iOFoJv9LJNP0EPRo4iDJ6sjCY2HqRjNuYLrl6GR
WMkqTjkygrEaeN3hvUmnV2OmnbGqXROBWWREWqxJXLzmcz25IFcDOlHRgyiw00/bZkoYeYjhfVcA
fwYBOTtXgScOdWgh/9VLv+sr2UECaabLyEZXkhftETvkaxy3Ly1h7RVMkjTeJ5zkM/Twgg8kawII
d2SZ59eo8vqTXADrc7jdSz5SVVR/0eUHCOCahyQih7YgHyPsJj4A79YS3ycMxEk3YqmZMJd0iD9j
53ntVN8Wb7zfkkkS+SAbi+VEdsUuAecRS4vnbi54d3ObAbIojlKuXA8QrYAbCFaZz61uhIXtkSOC
K0Gm8L85+DvEIPTaknm6sYhFitK7oSPoSdvVtkW9rFyi6fOIzw6/yTRSucHxNkRiRS6RiFl4v9jf
ntBkPQ3a3iiiX8Lps4igwpnlwfM7MiGALHrLtZVcZYn40Q3fc9lcL4q83ihdt+vWGiG07DLC7Mtx
upyWda7g5tfpQvpNIRIctTa3RYzCpO0ADzPEmCzVMdWtHixEYgMb3Ly1P52YtVRaXNgtxnENrd75
GOOAA1CeuQBr5ENtPsNyAhjDpoYSpTDhrZJUvb2c930K3WrwNtNiNpOEc8f0OywW/mLYx+sUiWY5
d9RX37ofLBD11RyAAog7aMHoBcf6g3UlB6R3GmdkylIy1mwPlhBz8pNIqqfAL3yEjaBuMbby0jGG
4dCtwK6iMlxLr0iHzwtLyr4fLxKPgOda0MBn8qwfxEmCMjyYO0ZZ3pmYeM9SLAgLqhpmENMsL6oG
RLjrfKokfuw4sAVUdALkCUCOsOSTVee824x3XQ9vhbFfRRZsxcK3Rs6h89qdwyIldV0exUTv1Fxl
xcOhg2gsZHHSipkYh4HHFxQllFKJcI+mI9amTOJzB2FXQHhbQTgVOd43RnQPw+Bdx8QPl+sqzGiH
VSFv5eg+5OmHXbJSTNW35Y9kt7v21mKtWrkWoeqiuS1z78IfgZrHxHgs5K73HDwzcFn0e/U0nc4g
C1PDEjwpoaR3OYsMKCFFpOGuV/2eNGOqXxSrXDLJw0kycLHCqtrTZHGLqbe0gr8AMaB022PAa2SZ
bx7QJ29w/lwWjXkYQ2bfkpjtsU5ve90dxhpKf/rYKsR+OMJj2+dkkicT4XF2yrqTwtuKYFOvG9XM
MWdrVk5HJPo4Qnxpzkv97BXeUQYs/gcg40s48yRqnvjfjLBk5gJkfOyXdj5H1X1SFeMx4cuh3IlN
3AbYHQZG3Napie215npLZ+jYcn7qmZeeYfMkEAHsN0KMLNr6S/O50Jly6LKo0svfQFr/O/X4bW6B
zeR/mnpcvFfvbf7fDT74Ab8NPhwGHz7MLWTvEnU7GO3/HHy4v9ih7dHPCycIkL/b9MF/H3z8hxYe
Dfvfhx7eLzbKJD/wUakEQeC4/8rQA1nvH3piGsbQD6WH/9cX7n+BB6pnli3jCi4fI/d2SWZDDDMr
+8QZEB/ZpIIkxBmW7PWVCbdyXfS7xkeE2VQVCk+ivP1VEABBmtNiGZDzrXKBadGbHv2Ai47Ad53n
Fl2BHvS3FpiRaKOeB5QHRcWY3Df9Tb6KEsyqTlDi2oHBPK+yhaQv7j2rYOOKoqHKKXzBuSebVFtv
zip7sCxgKu2YPuYz8bznZHezVQgQSiBL7ZzsGKCfmNZWPbRC/9SU7m1YYZOanM81hq52aGAIrLSW
TTR1bEO4tW3vrvcISLYVwZD5eFsq70WF4mUkBSLTyWsVrLrFlG2XNzwbB+IWRe111XQPUah+tLa4
jHX71rc0pDNlSj3CRSttjc5cPKKjvwzZrmpHHuUwvTstvp/eIFAeSuIHRkdSJYfo0RDaAKab3zov
e84bsy1FEnE44exT6yNysoPbUdEOpgkqdEvjZoDp9oKe7ZxouEfdyCNN5KHo8mNaP7i+3+1sciNV
zsFKPbEDro+gaAJcTRDePAiKCu/UdaoJSv9gbZRwX7yBtbTuptOsXm7tBvKZV7zNzXzsC4/SNgxO
bEWtWvn+eRmX3i7y24o2hwfnPN04dSJOcwuIS8s24tiXdvrq+82NW/MobnA5hS7ie/aDzdCE237K
yChIQhYPGsdm5FNMZNbVUJobJ43Pe+keHAN4O6qYKmgyfaz5gzngua6/Rmvc8389aejgzHY3I7Yw
v6gv2R/iBvyMB3KjM3Whoc0Q03GQMKRHXRykqkidMRiuii9lZvSo7I2qxYjvbJm7m05ZD3KmTM19
p9x4bSjvUH7e5mP27Y+P6dFSyWMfLWdmAnLMXCVe8qs2LvCbufomEeGzjUj2Aj5VdiVNA4i9mA/z
SAOcjxQdxpUWfgACfEjhiI6hynYziwyavJqEwJRwDsA9YxSF2zD8f+yd2XLr2JVtf6V+AA7sjf6V
BMGekqheLwi16PseX18Dp7Iy03blvZHvfnDYcZwpHYkk9tpzzTlmjnM13qnwNnv/qc3w2mJBsFyR
mFdKWjuvztPHMpXGfi57YLZTCfVW/Ul8nUAI67CpYMehG6RVWT7HHLEUZOL1X27sDJZMDJVvvw1l
443jcJmksk79Zaeox4+6oNOR4RXCY5Rh7qIzaVMT3fGCwrkNlj42XetoHw3BoQtY5kmFUqZpxyZp
b5gT760B0Sx32JEs5oCOwS6tuWxXdJ5U/WIgUpSDXfE/2AMrfAT7uD9VgtkvMmX+Gbdt8ZTj490l
Jtcz3G+JIU6B2TJeOSxW8STwgdB2embgapoHsS0j4cZhXZO4mG4nFtGrKI9v+9j0nBoI+4SFJPY/
R7nUeNrjsqHON8ZMgEHCaA6p72tLdABNDYN1ZPYbpw0Pw+Cfw8j6VvL2tfV/Ii3fOxWNTZG6C/36
oJqOTRRm+BCN9epM9atC4FrLJm4Pk8QPZk13eRHzMe4MZ2UYzY+e1+HerDOWJjnhPd3uQdzXd048
kVucrW0MUKlLunyNYYD6Eqc5WRYmDk3ZWdTnEPOF7GR+aABkko57htXdKk3tu3PCR0hgcsIrbK77
nN8ps8TRaRhQVSj4Qh5C8DyY9r5li5RLNXFnGfeaEZxJwexsLd2JVh6tQV5kSNgpMhlGS8MzyJTE
ek0uINlmquxAQacA7loN1LcCEJo6QNHRXO4bqygxXJp544iFMCvtoiqZeWWYLRj9L7tjKsbAfqr7
4i7QU4O4Y8P+qi3FSDxFYyazLpRFfel1AzEKN6qSJ8d6mA5DlN9VhnPEynDRs0hSYahQ/Ufjqh/Q
hI7XiX00N4k+03cFaY2elVkWUwRjzJ4GNX9i09eiJeO3OkvntcExFlCdVwMJQq8F2PhJQIz2nIhn
Qb6aQqoOseOvlAyypMZtMKYPxZ7rXWRX2Pkte9wXU8OGXSy/Rl9+sJp7y0L9Q6azscnCAW5dQWw0
zTluhhqzQsr2qWmpu1z8JsZSe9Tqn2XZ7knNnKskV45qSXi5ibF49iKd17VvscnHehEV9rPQh9fU
Fw4FaORfCu2ktp+Ob2ZeP2poZ7V6Iqh2Y+vqJSxC6n/g+guko2VHakP1Q4ftK8vaZqXyGM8V+kuG
fiPyDIQ+hT9BdjNVglqfuPasGv94onlmkJ6swN7YTgClffFM2Zusp28rF1gZmjS87wibpyahU3T6
+ygrXEtQqxskdPnx/Vose6OOv0djA7QaJqiT1vhaZY7usqsDM0gpUQ4bX9VslUtKdQ+gk384YXw2
C39rhP6ya46ov2toH40gjebldm7zhzLjrpBMeN96tT4DMWGzLPsrCUZK/DDKNYtjTlFotRKY6Pq8
fdEWV12pBNw1MNr1i+OuC2e8d5jwlGax4ylgz5JSu2U44Bth2fOx7kF0pfTT/7YXT59c3H1mod8k
WH0WW1tcLB3fixGwcLbW4gyMsAhaWAXbyboosQ44uTo6WAkNWjT5uWFIYjIshnHXYzqsMR9mmBDJ
JJ7w6JFQTngCNYtT0bdCniiLe3GgcZacxKX75WusEiaJ0qPx4gMzML8CHJAFVkh78UQav9yRi0/S
xjAZY5y0U3U3YKR0MFSqi7NSDiSQsFqOWC5/jbr/mfz/Z/Jf9n5/Pfl772kS1cm/LzqXf+33eZ+V
pFTZTTLss6lbYE6/LTr1f6iaquksv7gJGKw6Gez/d943/yFU20RG1kzuCarJpN78lo41/oFTmwiP
aum6KcG4/52Z3/wXJNwy81uWY9gGVnbyto75Lxs+22yBi2PAALTXMQqFqP7lW1bVbDVj1wefO7dE
Nrru3crSz1zlLKZVeyQp2zPuq55jEJt/b9kmxSeeZHjmS8dL1IdoWjvtudR/ErYikUVL3Mwyyz5q
5U1Tfs7p3ew/mvQkiO+g8qxRrHvnM8BLL6zHqTvJhs8Me7bMYo2EHy3epejbY73rymNe7Ls+46m6
C2iJNIM7xfkOaswGMeFMsL9UjlBjIg8Z3nff9Gia68W7yN4s8zQmWO/jGyu8ypJh+g1TCU/mH9s4
joJkvENjB3ZigU/nM0M0ba07u/zsIKdo99b4nOq72fyOxGudU+AdPxf2a5QvQEieIHnmSs4exKzW
DvdZPG+7CesgdtVFhTANDEUgixFJtzoaeF9+FsOtE80vKVvBUr23/HNa4SCyT7VJhXFtnqW6j6iF
S6EFj8s0/an5nWdJZTc611H76UjsZGHvBshuSG3PjVptnKHdl4LsA0mCWhkvVOp5bX1vm7BRHVAR
hU5NUezBFXDaiTJAY1PQ+27Z9cZWwQn75UHw+xmDajOLMyFED21un1GDBEWBafoxU8udpbyXQ3/S
OK/K6UsxFRx41UqyHKsW1YnCEVWWh5SGlZG3zShp/hv1L40xUJrhJQ3Fpe7E2ix+VOxoowP4A5FE
5ZrDnQS9rKTaxl6bDZJr9NZmJ8xoHhellhe1nWk3g8eeDov2Pyypik2XKR6VzvuWnh9hFtTUXirq
1mb1M5qKOx/PTJ1kOzWM3pIwO9eLht1SU5cmp27orpoe526m3Fcj+6QhlvgNjZw2yceZrIxT00tY
FAQ2rwAETbs+pAXS3VABnNCM3UyLep2kezUvnx2VNlaCK5lF5C1NP2pfx6fzXvVI7prEEuSqJfVx
zy22Ob4SZZyKNrxMrIJr5xLF535mrPI7lQCqKjYhVuYwlvXW0vAs6nBBJVnP3ezIwM206THoqXUr
CxprEtsmrijm21b7Mcedr+ls6JcCLa/tn3T6YiiJX1rPDIM2I3Nm3D9idMePWngiYFda1rw925g1
QlTRLqpQcinRBVZRz8608vs7ZdZIbIc9kfMAE9vIlBaG3V1a1FQ1dk8pqdOh0Ldpic4HJGsDg6tC
1Sy5sxORCH45/riyrq1AnCzbZo/rN/rW9qOM6zu5LTN/qrTxK0+MYxg+5GTk1gspByrRNdXZXOsH
e4kupfveAS/e0TjtuwNNSzizhc71hU4ei6FD1ParE/cPlWZTYmUdGzt40lD2VlhQet5IzVMzJnRy
tZdhBG9hEG0RNq7Q8baKXhV4N7EkH0W6C2DPQMG87o14kfzxfooMz6YyRB2PLQa4uW23g3Io4WAw
kJRYFnEMrMr8K+PBAdW4nd/N9K2U5a6qWJwTzVVfrOpWSnGaylelkStTu2aLPu3fCYsl0NJp1NAJ
zFu/SGlXboZDOU/bDhZx1tz4CBYrtcgfEsRLC4frEt1HGihtGhfpxg4siH8qJ36JcaJKNzr7gIKQ
Vm4+dOJjyLyQFlQA+rye65Tet7ILTh1mvNzqPljC78b2E1DBOmFFRbGNZPtgBPPj3NcFl2+a2eRj
3B9RsShDjtnJPRXGE7zlt8G3L87kPPd2vO/nRwOoipGNrh8/KroF57cCjRSXhrLOI32nzNZPNQfH
wfwOrGZLGOitmdLXqETAIZs+UtsXt9qGOBoNd1QJaL6XtuwlImnzbZ9zFYK6oXm+StsNW4lg/EqU
B1Yy67R5jKajyRa63ukDMAKfUlV4DOkUPvSqeS6pm64H/XNqy54VsHgnuAuIvPF0hSYrhftNDJnS
sknn+pp6V1PRPTmU7qFUU6WTBT1ok+kw6UuwI1/KuiIqX2/D8Vpq7bZqAkAx8tg787qBHd1xhZ5l
fIpqqhx13HoxvVRWTekqUH0jJ0hRXsMkmHcO23k8qnxGrDvcz74mj2HVerid1iq5IYsG3Go6j31B
bvVxGCvewf2O/RFDtL6ZJxi3MabGr4Rlq+ZMl7w+R/Qyhz94JtQc9+Ntyr1dqtdWQnxSWT3fSx8S
lH2fJ9sq5antcB9eyr0WWHGovZQsfqkla1pz22D0HPqnDA1fNVtP2rhV09uJD4MTYvvPXspZekXX
u330LewndgdPda7sKo120TD2hqgp2YNyS6FYYOP0d2YgLfpH+cDOF4Witgl4McOqY9zZ9cuc7iLf
NQLP1H7A1PTBi5YRMc90ex/JxqvgxvrcgMMIW294TgTJhVC9n1Cbsil0LT7F+KNNovWEtt2KrjTK
ejkZw5exj9h+51yiH0Axriouc3QpIlB+zmN47MHg8+4lbbGT2LL5AFKtNxL3ngVJYJ5EZkaMZDTK
Q7/kM/Oy2hhMFglU+67jnWAFAMMyGpIUe3ZjG3nSPzDJA+p6iHBUK0I+DVilau1Mqv44iORGGP46
HtT/gc79Z+j+behm2P3rofuy4GP+6/8pt+t8gd/Hb4saF9qU0NQd/ISM2L9P3zhCQeDDptFtqcul
uuOP6ZsHqTQ5LDTdNrWF6/7H9M2fseXGsAYGBiLC35m++Sv8m+L+2/Rt64a5MPL5///kr2uCIAtS
rALrauJEzomR0oLoU7Tc01o90YvY8Tima9lVKcpQeM7E8JtyZ0c2LRquZnabcC8fKPOih7Iraa4k
utCzIIWOKGcamdkFIwIxzyh0ItXWjcp7cyZA4u9LZr2c5SojGnL8e48Q6YCbSO3ebUz81lpMKQaV
rYRRlzSl+ZJXrymHV+eot0NFLgp3jvbG45URLtxMuONCvSaU12kJ9dbBzhpfGjneRLL4dkbf2Fdo
lBrxU8g2KNbdQO2v0Ck9OXVktGblGr906URuzI1becnimzyEdvPQSz5tFHTpubnVOqAnYtfGxn7w
nybn0gI47wZ9q/NMQMgbdNJxAEyDhjlCBvequocVAwUF3HpjbiEeEzFUiGnEbmjuifJ+Boq9zY1P
LaVpQ8HdfS3tiE9581D1H9jSfaJaUeUlI5ca4+Qg6ijqbWG8KAV+9RTdSnEqSgz25N8Pyiwu1kTj
rRIe4rIhRnvTzAo9Di+x/STFeai/LFXuyuDo08RhMQz5NI45KD7ZttPvDR4v2GVXPD4Udpw4x1sT
VAyI8Co/yD7ZzSBl4kWSe44Sa9XQEpHXz1XRega9E3NlX1JoK6QL2DE++IBVXDAYLX5tWjgQ5ONN
GXDcYplR6LkvzkquP9bDIWMPTq8wMGFE98Gr4DSt8pES9b445PXs1ZZzHIxpF/tUzXP34D11sJye
SfcUJhzTrdX/RJlzQb+Jr3Pt3JnVax1/NcFW7epjklMKH1muPr32mQ2340fP2r0mYyS94JIzbgqF
HVG9aYgHm/olh8sBeCkWk9dENEcqsXoOc6iExYk4W5u23TbOcjj5MA5W2nSZ7OAieBUwCkMAqo/z
YnGizJLlMJ8F5p44PpW8rvqY3VR2euzDy4DNcw6Mp4i0yhg/ZDCkdR7i+Xgz+5M7L892m4d8vzzt
Ux77AMDXuFc2w3IetMvJYHFEmBwV1XJmtBwe7C/etOU0YZu0A/NyqYstW/ijaX7kHD31oidC3dTS
R9kUW6ens7l/aZSdoQPSeJ901QWA7xbytR8YPLqINTAOvEzeJyzHtfrcYnX0wdRPg+lWVuvxAu8t
Cc4n7l5GuQFZidToLUDddqcaL0KjWJsaCdbugbUOKARnwWUthzEDfalG4aaA1BjkWbkpObcjWjRy
k1BWbj1JtiLRd8kZX3HWt9kLSTacYLrXpLca80AjGvp1NTpc26dWZRYxtq0ChCbfRNoL3XkjcwW6
gc6UYbKST6DiPWjMH1VwXzv7jplEU68hvJm8wyJ0CI1zFv7E+a4OzzrTDKrWuhy/mv6KsukOwth0
TD5zOe4CrHEK2R3mIjTYsx2C6QBEac/Mva2nLFNU6arMVDqzVWjT3lvp0y4qr7gb3Qo9wmYWS5jJ
+lInHFRTusi01vM0bZneIDevFaa5mqnOUbqtY1/7/rbmMxP2mrmKmANz5kEQ+BPTIdeGjTbWa1xw
d/YyPpo+tEelwnHIZGn1tQdvCReWeJ8U0v55Zn06eedarX3Gyfpg8RVho5LWQZieQRvsKuuYNY9y
tNYp9NDxC0gTGRnzBYvms1bXrt5ank8RW6mXjw5uF6ejay2VHvynq4IOoyTPhiguYryz4W7oeBio
xw2wWsYdhKrU2qPVL2ahdTgkP80sXIEIwx81E1M0cfu4OY/NtO4G5bYxA6BfWekZ/HcbnoWNIYk7
ZPEalPbKATieaN/SOKRwZugNGrqRi+RuLm5Li3mPFVPwGSb1NmwiL6FV2qlQbcQRg71XTg+0baG5
b8xYRzpysfpS+z581CkOYi6NWBgCY7p1cqAFg2W68VLrnOE6/yqm5zFoP4bZ2psyeXXslHipqn4a
pE4zft5kk5F9MybKx/ktCTqsUOIuRng/WB0nY3PWy4MWna0RyYhq+BLKD5HA8oFlIPoVF2D0hbI4
+epn5nxGyy6zCcglmruy+7DzAMHqdjR50w8xmAr7gOcZbYbxL4tPdqCfDZaWLRR4Ya/sXq41mBVk
mEM2jrmjn/op/dRm5UYUKsAkvOQ8jiYqNXxnuJNV5jqZoO6nwXU9meqd6OVnDP2D1N8+CcxDY7Xr
jBBxG6inGFU8XPqJZx60WDiCa5ZQKi7OClXoFeeIZaeeY3ENnAOOSRtABp3QU0nSLCYaxg6/c9ke
mNtKL+RKJWE5dvzOVQJT8oHkzz5PHiJYYFZXHUbtsclKfF2C/F8gs3fdYvVY5PI2ou64mDyhDudk
Nh5VRXlPikpdE80FUcGjtj9XEGtgU8XZDH5tvBks7nmO9dCObIsc4GPDYZoeithpqUSLedKyB+JB
6xj7slz6esx10IctBrvYNXNjN8zdNTbjuxgToPjVVcFP4fopoz8vVYD5oKOPwABU2wzx0dDu5+Az
jX6Sgm5PoHSLS7sXwatWI3/4RLLMamTTlO8Gn8sp6sKKnAJvjHkph8/6Q6ia+N/pFi6mDRZAjv1w
FxmPGiYiu4HwV8MMaJYGK5WmizF2A5F5gwFcvDvMLEN5dbXwk7mTaDuZ/HHYigBbZxOohzksDkGf
PMu6d/3qRk1ZmBOn9Y0jO38H+3NytmyMgMQcSQXf1iUqWqK8RFV2KQp6bmNAUbnzaphBAEKhObRd
Ce1GvPhzgGTHJzOcrxD5oFBcewvKTFNt86HZQT2CCb3Y7J7HBuHJkOeCy3cJ/bTAECfC7lnnOa4y
SAiQgiakuXI+jjrSFXb1hNkBZyMDG2y8z7b85IK0IavphQ6/omYzgXTSp+oqWn4H9A7nG04rTq0s
2YFZewDBoD4nzmuYJd7inlMNtXDrtj1JU2y0g2WVL5O8GehS8zUs4bbmlT17y3lZD5PvRHRI3wab
UwzBqeTMV8SR52SLNQ70KE9VggX88M5CBgGiIm6A5N0U/j6OCV0Tyu1JT44TR/8ZA5xQRq92OBmH
iI17ZEJjVhuMkNaqaJLXwAZWoFwaCz+yCKRYydp5Zet/LEPzVNr2zjbL/dSyv8+GY9hRj7kwVzRO
WOA0NyzZ9lpl7hw25gHPmjnWtv9Zs0wLj/S3Gx/Xor++8W3AjP7X9Tv/qb+H5v9Olul8gd9ufLio
FhsTwTLboLXZNP+8cDGwV+G90th1aFid2HX875WPrYpkD2PaLFZMG5rpn698S2+Zbdtc35xlUfN3
rnyG/HeTFV4tndSbs2yFyL7985WvG4UzWFrF0yJSsMt2G5/WtcTYd+JsabvKho25KrAU6sz23S4h
ypvyMVTbr8YwqouV1l9BUbpOM18bYrDs/MDfQgaF5auwlbcqlIeuApPG3GkwNljnyL/k++oMmtPN
SoPQeu/W9as6Hhx52xSnQZ5Dg1afad0XL4zs/ohXv7oz2cDW/YEmSv7RztWbnEwOD+1lRWCeLaRQ
RFJN22mR2AIvXnPb2ZWYBIz8lptCyCpchDegytOZD2/M1QlWFuRtK7xpCRgDBIn7J1u9SSGX1kDL
jf5LLxW3x/mq80SuosNiAYcG1oMUc3An5PV16kP4HKAYe5AD49HnZGHPk47zrkKITcTbnCJCI0gu
q/nQ6NhpcJ2rItcOLbbY5VqJ640+EMHiGjBJcuy4I1hPBCLygrG4YvZHfD41M87ltt9M42NKN3zb
h/vRfFLV6KZVtUMGIUKI6gKGDowNdKLnZjT3iiFWgBsxgbfrKfvxo2pVKzF9XqA8ax+o5TFum63O
g6JuIAnU3G6czpuClxRDBzEFLqzrMeq2GrjywOZrDQA16nNeHbC5OYBAMyjtbdB4ghTDr6UArtGM
jNLQoVZe+vzYqqDmcgMazqIMX+l7c01yGPF4hBu6AaDEhhqBGMBHXhi4MHoiM/qJyK7GwmCaoExr
8O2Vm0F4Mz8a+wxrXPobOT8kBfZ0rgOEovTSv+WClJP76OKnYtzVSfncGdflcUu7vJrc+P15ym58
G05S9xLVd12lH0wrOhg5V4F0EPsotfdsRfdK9RQbNIlx04u5KGV+dDsAL7SKZ23MtipxNMMnTNIA
i00fJ1Lfonsj5keRdEJmygHBC0W0bF4UzjG4ibi0APwIs97KynRIxzjG2q7yK3lysZ7nz6AmPNOU
TzKRbm/b50redRZjoBF6Ni7vMu4OQeC8x73YD/Nuip7S5N0hR+FH3MPJQYshRQJGjJkl5NxLNqXH
rPiO6p+msreKGnhNE1Qu+Bh9q7TfxDtqFSM5tO6xMt8GvblOQ8ptatj6hFRaRuSBX7EcjxJVQMHS
FldPvJPXDrc+qCUhVNh2zQGEG2gZ0GKvsT9M9OVBY/sj9sFCClQq+kXFgXsGb4P0C3LXiilgtPd+
BgQgcszbTKleTQcE0cQ7x/dPZVd7YRrtgMe1lnKZ4m6fpMXRBtJgyDutOBUm70E2VIm4hNLYjBjp
yu51Ht61CvOkfJ174TqAajBPx3IfYYrQKBPkwsecyVivKBOroZs+R8lhg8vf15Gvqfpq5d9LRL8t
XYUoRp8ABbW7u2oYMSMObsL2M7wbieEEJJMGkX1rDuuTymCKbf11o/e3it1fJp5/q8zMN75CeKbR
d3UE9pScQsOkK3T5YWU5rPcn6g32Rv4h6ZkzgnWp53djRWFAqT3E+rjDjrjTsbWrcE+auNwQikJ1
eWZKv+tQj+Geeo1OwMeocEua42s/GeaqGgJaHzABQnIquyfofm5Q2QQAPQv4wyDYUmn34NzwrFwM
ajsT5a43X1TyLzbmHz4C+97A+x1+CMzs1ITJ/mtoTkUV78cc56aRu9MUrSIiaR62xoMVtauMB/JQ
0mHKhSngnl3yPjSU53zKDpZx7v0Cb0hw9kv9mky36hyDFoC5kzSnrjY3yjj9yCo+TdG88X0tg1Vb
eC19t5aQJ/SSnCzOMep1Wmr9iz9+axRIgHAc5uyk8c6yO/9UJ8p+NNau5gdHkoTuqJAdeW6DT+7N
Lsk6Ty9usb04yVf+K4gCmXjYDVp5ZOsAxSPPmI/CxJP+g4iFVxqvRcK7oYeDDHzPdzw5nTV8qvEh
F+eEdkzLzcC4j+ZKon81SXir9Oo6Mo7ZNO07RM+Sks0NMabvKFWIr6nVhzYlV199bCrqAeFpKUqn
7fXJ4iJdWtEuaFBRB7IbU15xDmVX9nWUSIDlIQSHldlxTkVANohlYi16OuOhmMriP0o9Q+4fcxty
+v9nbnO7/OO9bov8ryY3vsTvkxuYBkROy9Bp9pMA5f8k1usswQz23zZZdJxd/yLWY6RRsclgGLP/
eXKzHRPhBzCa/reZAPqvTpk/cuqLVQavDt/KASZB84bJX/2fxPpwCEUVING25o2pFuDIkKt1br0O
8cLhTtWh6nbc7rKjFmffSvSUsf9bbnn52uG0152LybAkUfXH6mFcmlHB8R3CAu3KRYOBFhe5CZdd
UkZXi8uvzSV4MOv20nEtTrmW2saeDBeu2eXSHNPbyS16nB5G+mOCt7KKjZVtPcByw+Ui55uIK/jA
VTwyNlp/9rmed1F4TQDlcFFV3ikse1S5yKtc6E1qO7neFyatjkyX7zYUuU0TNlgktUcTSWDCp5Yl
Dy1CgYgeFXzDE/IBH9N1vegJ4aIsREgMvZmjtmcsMcymazcR6GUDQcJHmOj1xJuyYB1ARM2Vs8zE
JkPGoBpDm6+phVNmkTg0ccoMHulqBwLFPBiLFIIkIpFGKmOi7QbloqzJnGvIJ0Be7ipgxKqybjss
p6U/PpGsuJkduh0y7RQhw+ij3OnqiyqwnSgoYpKOc4CISDe9lQAfVKFPmudeOiz+E/qAGKFVdKjg
mDofFTIQHhnYlOGqa74U9bMqTuHguBbC0eRzVQezlnslyz8U2j4GcNWcEYlHZKcR+ckkLIoYJRGl
5KJOMZ/ni1iFaDXjCvJ3OUKWvyhaKLqvIxIXjL4PXQHVSzBhPWqMBQTb8/fG2ahKuom574ruYPPA
VUIury+z/g0vkPHna4aD1ec3Mck13qZr2Z2t5JpbB9J+baN4avthgrlNqUeZGcEcN43wnI+/SDoT
cS0Nu28c8ZL39NHj2CVCX/L8ZN3KXIVVmRfawD9Y4ZOnu2RvJOUeaXPlT/eDuOYm6268WFJ7Vjk9
chxPxBilQvzKZHWLvWNJH2NAXMXsX+bvQWe1wPzURMquAwo+xMgtKMyvfhh922rnFpzRckqhHioW
tUcTv+2snE8Tbn+DIVkibviyh45lHcvmrsIxj0CT5zjBllys5lLwZGj+pa98CAbl8GFPFSB+1U0I
mVR4UoNguEaaqw8/pZE/qZTSDlT1SkuCkY9j4n2y6VayqO76qv5x7GJrjiMQfYNMfQIRGWZucLIV
E9rTxBtYyREqzebHDP1DMdbswlJXUfHWjIZ/aNjiW4OK3lrjsTHKZNOlG0O1vYaPRN3bT6a9VkLN
FczqZVeezQZC9Ey1AD+zYtZ7GUyeHan0zOvuTKN7wbWsd0wX91WLvd8GNAWAlqvGaOFCTla1vA3R
uFpkp7H/caCAmd09vqm1FOqOQjwQCideaD/teCeNJ799hePTc5dEkJ/5wESuOVkHbPwk1FaBDlIs
jP13GXzJNlooEIztIK+JN+fffXKeKsT16i6ZkhtOX+KkyP4pMKnHlISHiXWu3xRTdltqwBLQlzpy
RFU5rACgfphLMRP956o93qq1viXXSRjzg+AFLW0TjWUTa5foCnCT7yfI4sL3XGw31TGYL05CtIcG
lJDQ8XCq2NX1Qn40FVc/7GujPawIvz1XDjo97I5sHI6Vc5OGBNF3ZZweNTGAUuJy2jnRThhL5ATd
T6W+aZq0s9LgOKMXBoDWLEdQcsMqIDXiw1WiTcvLMEETsVy1in1Wm4q4IxxOsoOxb7l2DBbDYhUY
i+oOKiTyIn48PixGKyGSFlsjCK6Fyr6q/5JC2zpDtJ+tnWX3+2p41AwKdicm9HECG5F5NZd2NT5a
Ids9Wb0LWg4kpFx0A8Knm6lIcc3PyqYzU9R9FTe26uyanIsLc/6lxR4xWcl3EgCvWdJN5nOc7ZWC
bMtrRUVQZ/FmsmtX1Z9E+yZCwwvm4SDoOzN0staw+AvUVeHrb4PBrZ53WFhbbmVf9U7CeGRWb8w7
PBjPdrTu5nHf9to2L+u1ga9GTKoX928dbjMNNE2TW/V/Bqt/GqyI/v31YLXP++/6M52+vpmdftX+
/Gkk49/8fZ4yFm8xehZ+dbQtnXnld/MDRZ+MSnTswGsQS2/gH0IYopQwiTY4Gv26y6T1h/fBxkWx
eJKZgiyhOn9HCNMX5/OfsD+/ximUWo0TkL8JqCU0vD+PU7LIIbNpMxtZa0dlQHgYg+JgJg1UdyU/
LcTGWHFIyQ6cKLD+SlCn+bMy6deszPY1m66C+nJy0IMKWKxvAcPiEDNvtepcVMdaDGcpDnqebSb/
ysUuaq8hMQgxnIaq2BYYm0WSXCeuPYU/bVpRpshBvSu0ahXhpMxzc6O13SMWbHjbkUE4DI42XF0r
K27GpcwnnHXIcIK/KIrU0O87Oz2Qod7a6AG6APAX4cDUsUzqpyj2vT7IzkmfY2s7y1+y1NkG/9E0
tSv7aRfIAhsUkk+Now0WARA8I8y3PbEvM3L2stI2RuXvW1YXYwgLwbEyskW6WzfDUelmt+fhxC60
oYKnYdszRSks2Dt1YGbk7Ilb5cbmj3XMImxpV2196M1Pxde3ljIDzqWpwHwHS7MqQ7KfYN+R9sb4
jZ1Wyuq6jZ5qTrEyGI+JXrwCZ0EYqAl6Ehdr74BXMAeVJpFvwc4olRq8GdrL9YsqUNqXNpdRfxmz
YgeH8Qzrsbx1/ButbC+4Gxyl2uXcxndUdgOzEiZFPsBEEo6a+Ha0n0OmK0ctHrW+h8Y/v0xWjhGU
ZYBBj3Z9xe61nmpV8BLSdEn/t93DZ00UwEtAqwAyokhVCz8PlG7Q3pbD9BDVYEEiHJWV7eWac7cc
1nqtbvvEdgemWlmdnGjiEsqtFPh2L69JY6/FtHWc+EPPMeqFdEg+RQT41JNCu0jdeBobFbOk/5rO
pCB57iZ9gQ6vDVzLuPz6WazbCqexA0aYkx39sSJbVuiPSQk0KPq0beyI6EGK2MMp5yZKybEyuUEn
N02jb/R2J8mtDRFeNfs6L+UlSvGYc00ItiNr7kVkGKcXimFXuNWAufP0tkjUyeRqTsO5R1lknHkr
2wUTimGGtkyfbbGSvbYW5oxUuINORQfwCfFoJ9xWkuasmdWTHifbWSz/iQl8QZcWr+ngxU7qVS0y
RbcR8Va1PguNHXXlu7yoeuRTpmCtZqqXSvyE5Z0GpFYawV0y/jd759XbOJZ26/9y7tkguRkPcG4k
URIVrGTL4YawyzZzzvz138PqCV39TZ/B3A8wGAwwVWXZJvd+w1rPCvdCLS+9nG8E6Buzfp2DQGw0
HBiJYNeyTk7qldq3ixSYj2fBZ2KZjVmRY8MdO+YfVZTROjFle1RJqfQOGpsyVDDjeONmA3+y6k/0
H9Z0FktijKwem9uunSwns1jpwEtR2qtmHLPuFsAV6RuHFfqoX/GNVfaXND+KIHhTeVV7rlLry0wm
UUlBLFU1uy5sXZNV9zx1o8NqicrrF1LxjjDG5rKz8zPkJyjD8lKrDhCUD8Fw7EmDUshdQTgjw99Q
0RYo1UMxvQyR2yM8MLMDz27JvTylqzpiqBdLxT2ZNpoerobhsWIl3LAf5p5XpddMe7axWabUMoNE
LMZzQdRh0L+aCrLt3AEpwLvsTpTVGS4CcEhPKlWUn0prH8ZRl7FDJlkKETipf1VG8OZ9HlINqbXE
kfezRBLkx9i4wzxKLTy8C6vaGHmHLmKdY70tgS/YOOHcWHMj/1IiXuZU4/0QbBjxVOWVt03654yp
Y4xmrOpCt0sqlwrL0fPq99Db/6of/7YL4y7+66v/d/XjXyMWNf72P65/zVa5v03LpA4wkBf+4/rX
gRCYliEzUVGZm/xpD2arzEwMTWXn9dOT9M/rH9qFTlSfytOh27Ag/wPCogIA5pf7fy4tDI1uXOa/
+ef4kL/e/71WAnWyDHL4yMAT6sIc7+Vcsx4qjVi+/lxnu1h+Utq1MDdcZD3OYXyNvf3ca1s5e5Dj
Taxvggr6E3N24nccUzsTJQulHsMxrBUhoadKURu9ptZB79m+LOI23HtpweloTPRyT2p8tsQbxIGy
PrC8D6uPvnby4jkqd3OhbdqL2jr4+RbrU4q13GDdTSsioTzInVGvVzB9df8LlizDi54GEeq873rE
60bTpzEc+sKd1zfZS0Z3iWFcqZEgfbXNQ+i/RTaDcDh3PUrCA8eVUEZgUg+8ZMa4Hfxvy2QBAy1Y
QbDHzn9QVw1qT5slkNv7F6qfMUG34o7xVvF3poX04iwPBKc4guAim525S1Ozytmks/to3lL5Mkos
FgXfyzLpGDQwSpA/bGi5GmvEBLFNG5uMsbEk1ziQy3SBEIOPxySn+0zQb+rrruW4YTnexhc6jqZz
BVbdzhEeJIVNlz+m2GVTDRrBq2CnX4ePxngw8quEt0rHC91ztnT9VzbcpgAThL1Sx6tgEkDWMLOb
pt6mxiFt36t2DrPDqQyvD50E0T9IAjLItcNlStct6ybpscRli3AJOUrlMWImzKagn4NmyAhMk58K
eWvWcLwOFaWB6q9t6SKSlxzRQx85UMZ069usl4q8BwJdp06uMxfq1p0KQ3+LaZ+TbqGyoG3gJkw/
4t5JxWPIAShaje9vObbfiX/IMEQxeDA1njJ1beMk6+r3avzRaDdh4CRdFxaO7aVhrLC6IDmD6SuG
tVVfLeEKwmqbVTAyubHPDZwuYewh/ZnCMZMPcgwWQy9+7lhSat70Q4u2MVnGw0wO4AeF5tJknvTW
mauEK5gqMtI/uGC8eFuTtM2P2PKoHE6KedX72/xH2HBABhPbxnfk+kyYdA1nQDxjIJnK4xRckcgV
hNrEVJ64N0Z54w+YsMJlTnrPJG1mkIySuXmGb/3NhwpSg6EpzioOajXlSVvnpZNN8NN6V2uUbd40
23YEHF8AzAbI08Y/2pnzjQH91KHaiaObwI6Sr9mgDPqHwcObgzHqcXUTxLJuJHiODciyKj3qdUxI
LSUdgzzbehPKpmEEZqm7Rv4QuivD8rEGlgugHFZZSxRiB6eYcq1fmxTK0aswKZ8xw63K1JmySyxo
52GUKRWaSeLsxKJkM2SP+JV9pmFb3XD8EN2Jxj6weVHjJ2YFtj3hq7/6hO8JKqGQ7B+ihbL6lEyY
rEMXcOUy6IJ1VXUsZ5WlOkfEQIC20+FAJpOrtja5JTnZvEC0KifKuGnl7FmnNyYLdpOHndMIWnGS
ZLKb3NG7kNKss8vU+ndducOJDOUT3hmdh1epHW340Iqz0egnwEnL2m+2RfoGvXQP3GBJDIJTzsIt
ugoJuZOcIiY3pLuSyKuxmiOE64WK2JwbY+NNyj0Pil3UEqMXQjSweYRsBXFhHTC36E5qdmtz6JOc
uNOZ9uhu+swltHLoKfzbq5TD05o3TMteAvuxRLCJ4YQVsRGOa+ZOdUCQema7ggOeQ80MSAELOsef
2MjoPdIhxk4huXOCJPps36EMxZUTx4pTDOVeeJugxReKHCfyZyMmL/jrNKezSzUSBHJAfALLH1S0
k5Tv6L4FCQwVbn4C6byMLDjYlDxHxDROzK7Czy4L6Oy+SR6YksNoI4onPJuRnqQ2vGfBmuea6gmM
f4kcETkbj1HE9JpDEDglf4oSexaM7rXR7Xi52tTgNMZaSu6KKyNs7TqD6VSKoHrk4khhhClrnbhS
xuct7BfCWlpjbZgbWWZov7JQP+XbsiGawvvhYSRv+BMz6jNGZFuc9fZZeLwaPrvhdM119V14p0Hq
H0rw56ohnFBBgp6s5xSGMPxs45zecB6wTnbD+61HzGN4wk2set3QPcpQZ/JU2WP78VyL1bXoEUyD
TIiXSYZ6TFcl/OaZBrPKP/dpoCIjmOVwobVOpOQtKuGODapwLeMz67dEJka2U+WfKMG4b0exykMo
WQvLas56b50K4cbBqx/hyEMUsWOfRxAhT8kPG7EEmostzsu9GrmFfJQYhpZhHDswFK9w9rH6stJX
JlpoXvLG2zZacA21J2SLzBpXsYy5UVGZc9sZjqAmy38UwgIYlNCJ9JvWulZayOc2vSvD9J5mbijI
DGMeXhTnSOjqMhjVq9EiJlSSB9bddkcG684oT7H+LqE9Kv3jpOwY07pF/kPuHz3tHUm00RpoYZG5
ZOsuUBZ0PJ0eHMOICCcolBrBZUYC5dN2oS94DNH4fJFaojqbVnoB7s5aT/1KY9kcmm807l4HhXAx
zuCJaURfvi8HrJVCBmdLK1Lh0N3nqSPKpY9/uGvWsUHwjveYNwhJuhPil5jHFvBH6zlEd8tI+czn
ziePif1M9cyKWp4+LHbxKqsjpm6A8DSiv71HMnP87oFOM+ftNopnKXycNMmhus/4HLnyLusnuDKc
+mf678csaljIZgntOmq5LwNzHtmokFa3CYvs2EyWckyfxmmbGxdeuD4hmQQ5pRElToB3j1Or3nbV
OZ3Sh0KZ6ZubidACr7219G39xFDcTLh+z3HyRLAKywY8ZscwdCZkha0CtEFMKKC4k1rwkA0H3dXu
jI1hgz/OTFQ7HnxkBVcCxwd15A6i1r5FX1uw5IDwG5T3oPw2WHzMXZu1a4AAs11Kk+4wFZs4Q6qM
AJLjJ6UxtMDycRUH1oEEDaJy1j1hYb1D4hHmUkN+8pj3YxCw8Pctw/EHflQ1fk6zDqfZArH+KjFf
q9paGBQxMc2wjFBY6BuMu4H+MM+qJVfO90S3UE8uevLd+4LWF/kG1EI15ee0IQmBz5haPCPFbiy+
o3qnmruYbEQEJc1ervd5fjfr7xDJyhiz9VqWg42JkFKUg1xSX0xWUQNKHZZQmkU1gP4/pH7LkGp8
Gwqex9cMyRWXZZI0G4zt/fTZesWmjCK8HyHZyg1yCB2i9fAZNJ+sKwm/YGk/W3mE9F2Oa1JPbHUP
cA8zMeprvBVVtRgpM+3yybfu/kQAgfdahYxY7pWES/hgdf5BTC+EBTBoSWCSoE7ikkjdUt5ifD/Y
sFV1dT3N9D+WRdj6or5bjDCcc/8wS2zaSyXhJwg/dA5HzdyUlrdKgi+uj27amMlaRnPGgGpCbc90
gZvjwQ5Yz60F3qdQ3GQgMGSPqTtMShRjlnjo9HNqb8zxLAoHy9KSDeM44v8+ov62ZUeKPibhdu3W
y5ZGc2AtiaZpCjdV+SM04cKAwpE2ASeQcuMRFVhWPH0bkgoVvpIF7IMzwTA1XDlziLgSGX0zbUnP
0D9edT1T9RxBWQ/oD4H0Qu523viW9Uh9xn0WPFHx5OoTXNAaRM+QHRrpTvBLGNG4PMbTXTGoHvEL
wMzpw+M4HEKwqdYtB4s5cThRghGrgr9H074Fu9JYh3LCgN7if8v5dzhsFdY/MKa50fqvFjuJGmwI
WijAWk+NvFam947nkEkF8d59cZlaeIjFjkqQMyGZ1nHwTbkj44eSV6VEI6Z++RgG2AOhydJZwGwS
Yo4o5rUh2tOVVfZT7l352U7RozpDQNdD9CFgv7KG0Xh+EXNYNguv7TDTDICnPKoWiiQ+3HqyXSLn
2P3A3T40Aje/uvBxhnFb51sifXjAeWDU4Iv3gGFSsGkmwUL5o0OxplY67QxlZ+Z06iqun/XxMzE+
CRrlscNW7Ey6C0wVE/5qRIAk1/0WzJMXrxWThgDeE9QqR8OBT+DOSi0fmdGpdJP6Ne+P5VzJKzum
c1nHdE5bl+qa0dAC6kJvbTqAaVhjNN+xlBV+MiytJGNsbXVFEPRKqQ+hjhUhubEu5/j9qkq0ToeU
crRd+yMszWAEWo6E60tHSUZLktu3sT13DFFT6qYrMTOQPhWmoNXKo8D3CCSiZc0LppzWFl1WYFbk
iGIzAm1A2XhP7Kuq8ZXWob+0lVtJLCB1WZcf4vBTH/clHv+6fC6aN5wvub4JabbY6llMMQceM1QI
aw9hVOuVGIcair3kdzXzj+H/+l/5vwgvUMTc2v9TSfGz9QcGQDa3ask2k4E/jf41axIYOqQZk360
Yer2NBUdgUpoK1PaEzb98/JLLvpN2H4CwGsCPhsx0mRmrwzkbLQLUQ80z2JsVi54oUMxPQQM4zT9
xR7WRMgv8zF3KkNaNS0KMiNaa3CIUuOY4/VLmAQMNX4napnOZWvejwzWhhcJVmsMm1P/AYkgi7AM
hLdSepnCYS9FFw1lQ1OOhzpXmXVLz0l1wk1TWuccOkENiWqCk68CQoIDzsFhLUdxTpJomzUXbUZg
P/QUYrJeMU5jADm5iD7zUiFknp3utpl+TNjaQ3Xk0AAbhj8b/VcGDAFeIatvjDTLnH42Sh9iPX2A
r+VoNnuHkVVi2W300anAHdrJNy0A7kbG1MaBC0+yYBbPajmx80lC8zlImvcxqx8xtK3sPqdm/s5n
TETyrhulgyUytK66FwINgYjcUV6I2cHsD06JQMNH5yZP5qVTu31A3qtk8vDyjgTpOUGzMSGjVQJ4
UTAPK4KLNYa75AiVxMeDbvPQUBQwWLW+/Z1B9JeP00yo+d8Pk2YymbIElDk2YH/cI9VEEPQjoYzL
gcMHyNLY0dtjKMqS3yePf/mFlH8xseKx/edXYtj2x68UGr2lEdYZLjUSoHPajrmFj9q7SrGEmifI
HS2k3l78YcL3L14X61fF+O9vC9Q83MbM3VT7z98gNbvfU77wDXb7Thza9LMlUZBiP7RvXv7aA5YG
mTcw+rZ2fX3tEPPoX4a2tzn3zfzQwj2Bf1ZH360WQZ4HLMWNbKyMdFOZyirGgmQnL5K6UYpbCn+d
fQRN+EBK+Ux/JsangC2u08bkkM0fEobJKAUm9RBKoOdx0Hg6SZHcYwXrLPm7RpGoxd0yG1l05Im3
lym1Yov5TyczwB8dK6kBP24NbaVWl3QKF1zEHudrr3z4LBCm8tAEdy88VP5SnVw/0Z9Nw62FiRqB
uiSmI2XB3G8KhJdN5vp0nUbwb56on+Efvz5SnEkKAfKyYqszlfXXX7SuDFE0xhoK+DJ667BF6yyn
vJ0d9Bzx6L/TR+pMK9DeCzneZbL6lpiQSkaTqCTbf84Af/gIGodO2RlthXQdLo1BPtPYaC4z+6Up
YWhEdKg1xqUDxtlz53NW/pvvghHrryvWn08OkmjZZPyrs+814FL98YFtJsieweDNVMnpaDXRR8v6
ZxaA07ZkyJ3SJj2J9IgqvGAwUCyJvQPkBByI6zhmDyWzXFuxlGIro13mZVSTx27JRaGxsTCs4Ghr
26Z66eJ21aIgKrxLSb88T+GMzr5K6aWp9z0LXfalO9LVk5QpBv+p7HelWIkm2yecQ2XY7Ms+3ZSi
P/exjaiGHoKjWIJZL2GG5dih4L1YybPa0dHy2+ff9zvtVPMjxHezlM3W0cO3yWL+1HorT63WXlwc
tZinxK+OMillzd4UhzhOjoOtPFYAKSbV/0oUXmFMWSxGrknAfBcnoqrwdmtUoij1Ki3GWMweGVKU
kECgBrxk5mn2rVt+Yq1Ce6/mtIfT8D0qVJnpj8RnAzWhfVjZsvJtoKwPenCkvbbuPX6KUS6/tJqK
HK9ahzFsC37iTbdQFbaulr6IJhuXerOTGZd5BXIv5ptDZqw1PT5MRg93vyTX2dwHo3lXynDbyeUh
V76KxK0w2CvqW0OtlYRE6BTpPawvDVepnjxHxvPQvwfsBos5OZ1dekKumH9JR6h6XHz5LvclNyrq
PUOGBVF0RD0sR+lTE0hVzJWsS8tBVbgByJls7/14i6vdwAq1gfqkAxVSyVMzfQb4uGrGBfzeR9HI
NpNr9aMpsTFkJAXYwaun9lwLCHnZnfa69x5W47tRvRh6um1yFFy6+h2CS2roXjMkN2n+PXhXs5wn
9wosqYwDlvdqmhiG2grwSKrsaV14uzI59mW7NmxUWHm5hUq5Gqwna4joljsGWfdBuZNd7NSE4fSM
jzTpWqDUi3leB+RppJlMBDFMnX/z9W7n2x3sy7NfnkvUNFGwCcZ70e2q7oYAis9PmyudppBvjxIs
8F+b5qbkw16pJXmr4MdmtrXwZMmxsk8UZyj+zoYf8EkNp+4wE5T2pWxZDZfVYezxluC8RUPj9DYY
lXhywu6qdhifzYewbdaBl28JAmkKJJ+Qyzt+c50gA5OmeeXptpuqb/R/pT8RoHdO6gvZC2ulmdVK
25B9vBU8dx2G6DilmMEKeg768iHnDtGHCFtnfuzlu4GIj6Q+R2FAoaOK92tBnT1sh15/TBIqMdTz
9BPLNNkZ2UfQTi4dnoXOHqLGR4PuPuN9rJVDbpkwsEK2qNG6iGefeLsoB17PETTuGwETyCCOE3B0
vxhRaz8PnbYUUHDt5gviJdcNIzHts2aaCIIfasqDb+Kzz+D1BiUwSldMWGSt8awwwUzGH7H/ksUX
eNWLJBU0KJuJ1XSpFZsAL3ul7SDbM+hZ6sGr1EPZnQpCixEWUC/m7Ka7GFJbRHLqTarrhza6jrz4
ZRhdwiLbVPKPoXnR8x3pNXn1lmSXQmxH8yMe00vYtasiZmSUrskuWGrj08CeNx/SNcw6k+Q8XmCZ
Uj7x9ac26raFcbSAEhWV+hQr8xqgiGMgaRIOEd3RrLVdf5Ww3MS0VaIXDYweuDSzIP4y4Qrd1NEz
v7c0aJjKvNlIABKTgXsjL23p1TDvVZI+eBPj9egjRA2aBHt1TvoFIawB8uvGQ6J+Bz56W6b3HK+M
rHfkNA6qvdRVVrZ+zAwcyixrqBnsVeP6HqcHxaD9GF498WjlNyWql6YHGYelg/xgA4JDv2f4zyN3
iOF/1s3a955VZoWhuARSdKhmUUp3lxOH4GW+5mnqWe0DhRqKTWftuihf5TJvadQiqPgkt0Xp70b0
qaXQMvKNV6VLFnc+o5SqYyhWxgJvdMptJMpmOWkgCu0aPET6ooSmv5FCbCMdIFeoKSfbq+slygpt
AUDVh2PnnfpiL6xLkR+t4h7RJgfeySQdKyWnJ2f20zE0JcFqLJDPLAu2afldnbVEyFjBIDEWbjnV
dObaIEIsNnmIBSdLOozpNvKb7xx1dcDWq1rn2rOQXtHwIomh/+cpHR51dvjpBPO4uDfzap++rfq5
6V9a2WFg+69Ubjm9BOqDmHUB6AMGdAJMVuanKRywQ2DECQ8yigIJZUEgn71ZVGds/fK9UNHatsyQ
MG57blZBXmrdCpWChFohR7Wgol6woLuiZdD9jV9MsCC+QuLpkxt7qp4zBv1DFN104zgYVxVlxEQr
36GUaFWiK790ZnCrWDprPEPnTOrQcT4b3g0fDqJfTNQH4e0t7VGE685MyA8FstfWKnUYIbaM2SRk
NSg4Whs9FtAF3rqCvmmwnH580CZc1K8TfXNPchaBUoBSGXLr3jlCmJR4ZyS6EvlNLQ9hX9t84ye/
shkFMgItPwkur2WnQnsiUJLH/drIXjN0KRI3odREGx29itnn97Euj7UIXEV5srPzgLZFR+PSonWJ
9BcJ5YtXR44aRSsZ7F+nbHyRbmvqz7q3XHUaVh0y0bpeWxFxXaBpWjU8o7CDs+Axs4B/O302ActS
uPhhy1mrIMHvDumQrspW3xic0w0IQmSoSylXTl725itnMeRrLarRq9prfkaq9JH4274MVk1xENWX
TGjM1GM16rGnIF325BNpcg+DdI+U7Yj6XoF00hGzJSo2CrPfMh8ItrWeJXVO//G32igDvoTtS0yJ
BTxd472TFN5Lm4loPvFwAxlci/Kujh8+AvIgeB6L7MUj7kf1q60UQt4OEKUwTY+uGeZJKGBD+qGD
rJ4kPGcWv8Fxxw2XIK1BlY68adwP3qEM+60qjyezf0xjc98wkWhicW0t6UFHOUzpDjZhXbXmchpO
DV+hiMC1DNtMyo8FpjsO7rJYki6Ab44TrBlZjaTbTHmd1Vmd4l2xDCVTtPOmZwOiShrv5UxexBx6
oca7g0p3QlMcAM9lUpnqD10HIUH8XO8ApdSSFM41S5vKBR7zZI8Rm8PvJI0+GHiuMlDvOoG3+LjR
hG0jdhFULx07HbLCcb4yBcQxahtumlyy8mzmTqxvc8TjErPDYtBWUX2Oy02MSkZAVylDcynLzCK4
qRcKi/287pyuBivot2KXhf0+iyE7SxR04VYEm3riaIHTaT3gbv+YS4DRBcKyyNtvievWfh186MzA
0R+b5gT8jNRAqHhIgz+kStlwYMeywu26q0cGg/g0uuli9zJ0mI2sb20WDaXPWmSljCcd4rxi2C7P
kIp1w/4KPO9lCLhwIzfwXQVUS3Sy7I0Ydpa3GSxExslR8iLW38y32XgaJ4tAvMLEiEh4MuSj8G4Y
7EgOYeuk2gsdGqRnf+H3a03R10YavlDlRWSLMXOUhtD1WsVVNCYU2SYOSENh1LKRicoG4JpQeyGH
s9yGfg+cCzvKhMKSDWV27mF8+o4qHvT0tS2PDc6BfhVm0rpN1tjxV8j1l3HNYKvUDqnyyhJ1r9h3
Y7rb3p35XtC77D+6caNkGzvdCgLnRFhRG7FDS0hc56FaJNa+SdmWr8KWiyrYxyMdz6rmyhYA8+zj
BDRkKt4KlF3yhTtETkfmTk7j9avO9PehvampRwKacdlA86+zpKdxguHcJ7vEp6WVd9Awc+FW6W36
BI+A23ui7NNQzbcb5G9B8xSS+UvQTg7DxhVwauzwPAZAu6fXqCdTYa3qZA8CrTAQJUrnjqUuYn5D
P4tuj66cLYcvIWBE2yc/QFbKLQID+w2BfRyMuJ4DiamtI3Qs0SDinz07gwB46ZNjWuPuu4DPRhAK
fNtfA2/pDUdIL35DSBmDzonCfoYncaUHW4t9Y9ifI+QYrFJl/eqztrDefRZUAT/9pxH1iqECjWIq
3HiuKV7t+IdZk08sP9cZKRlMSuUiovD/jlkIzxyiKPjs2AuD4GN4y2LATFeTfEdOAdiVDmsKyGb3
HoxoFeb4YiLuQcqO0X7vKIvkEyPcVUfWDm+wK/TPinGVIjQkfcxCav42phX2ExuNPIw6QlaPcIKw
qwVw2gliMNZw7Ac5iiIrfq40fPGvSDQS66WBvtMq33Fz5v3Rs6fOO48KZkzLDWRzAM2BLXkKXmue
8GG2poQvtU2AXPtKEJE8qCf+TEe5LkgIBFNRQKg0nUSqVhwLbFQeymlvep+xSRhXdWt/ulFYicvT
ozVPVVJCA5qchaxPNtOR2WCKY6AAcpbzEVrj0euLY9mS45R1Jy3FtYDQyBsxEIm1kkmsVvEXBWhU
ZKN3ipq86qitt0RvbE1pvCUtoJiEejBUzG0UPTIBELhmCgYwtUZAgwZVTG5fNb4MZ14sHdn3bctE
c9RsO0XhKQ+XPgCywnMNKzmg0FKS4GiZ16QlGryirM1+ZF6wUcLTJIMrG4Ob0pDLCXd4OgFd8P7N
UOwnJuHXEY1hQmPQNA1fnqkafxrRjFIH+X8YiOluYWPay667RMy1o2edW1n0DuqsfI7RfhKaUwOS
MuW7rDBSZoDEGl0HeCyuDd7PZhP2YJ6fKtkjiYPpF6zRlPkxu6KgcgcQy5obEwJogyz1XhqkQbzH
arS18ItnLiNswNfQlezpTWK/r18Tb9exXcAjNrn//zmgOk9rfv2WQcQB6TZlTRcEJ/9p0Al1f4yY
KaF59jkEqeEB3aXWS2YeC4NA6/jeJtTH/qEzJeazYNrwHWo3eeAbienKZLfVHxrvq4x3Y/77Z/uv
KPNvokwWGH8tylwm7z/i9D3L3v/S5crf/5ssU/ymm1hVbTgkiB8NfpX/kGWK35jRyTgzIFQZM3KE
B+DvtgwDrAlWDRAkOuZYeZZs/l2XafwmgxGBeWJChOef/o+QlHylX56y2ZaBXxY/BoNMPh+A+V9n
htKoExAjYBIPORTARrpMdYQ3HYIySxpBOrIwrlp+HQk1QxYoTdAM8oANaunqwYbkph/S+GITP6+W
N8lv94TdcFQiUyOis+mQzHM5QxeXd6ks8HHpD0PIWtmIpnaJXPWWWNKHnYRfXfHK9R2FK324MtoY
WPbILvvUjH0cCrvoSegnC11/CHw95fK2HBCAK+KYV4z/MWsKoITIHxV38giFNJUbKLhB+iwoAYLg
c94C99u64VswI3ae9DxdSZjVmsg8Of2UA8gmTkwZMh1LHWetjlzh0ElvZA2TMPlmzdewnqxsAEBl
Snx0xWpWAcx9jhVxlvTykcOTQCqNnDu/34ixIc4WtDeivMpzVZwtJAw64FlWvefjE5iBjrHT1MnJ
tLajctF8mNzFvg2ag9LPjJcBhQYL5+YxlaVtVLisFzfBlG2tTLnOIq4mfjO7Eo7nVUZDQoLzsqSi
MMwBpfyrEuuP5hAc9BrVBRAOa0zcPDqXUwfa9qrSNGtQ0TDWApBcJ6A4DL/YWeqjFL7m2afobAaQ
Sw3tWQpCjE5D8tWbPTV7aWBAnFQUQPwEJtZLOjbVGIgn3E511ocHyTnryqPhh2e1Y517L1SJMGvo
UXQplBMlhtKVId0CM75Frb2OtPLLNF/zHByqXh1Nr3rSwW9Piur0GFu8/D7lTISq7jXDdNbwrZgo
GJL0UoBJocW1WZqrgwyLHj9z3tXI2Z4Mf5c0wUMqaW8WQcqMOxzrMKjjbujVE30SskoGObGyl/QT
Ly2+EfZaUM6yXaE8egFT2QrRaTM8j351NoSyUsmVTVJlI/R96yOQxx2CidRY6Mi+CPM5kGu1EuU6
R7YGYyxBujYjTFTDKaXp1LCTTDfoHuzkZlG5459Fk+Qna/SeCs2mqZTOiOCwNe1HP0GRXFr4knpF
eh1G8YyUD6VMALR1KuKnvIyPJWlijUbQC/q8q51pPyoDSQO9egGZktjYldy7kQdTQdlXkEQmrnWr
Jkk5OXlkohTYBQ2TaIMAz0128gzZaZiKdmFFeoH6IKXNQ8W4qPB9sYmoNVpKTNr7mORYitioOSc8
FJOdX+Ia/mStSMzHSwblviIDYUglpuiG9aLiU41jNjUZCthY/0yZek9Tcu27eKMaX0BANgOVa8i0
UWeGK5PXObRiXXEg1Na0HtLBBbAuBt/J4k+/PBmgK0N2llG/Iy3Kjx6RCYf4rMD0CAIpUm9wpLG4
WEiOYFjws0oDdNOkuBFlMUfJKsTZzlLHOGO8i4+U8Vgxunpr3qTyqTdReBJIRAZeillHTk51GqwD
hLEVTI4EXJ4BqAP4GrIvj0Jc1x6Nft83y9B6ktMjacX1PF8Pw2WhbKUSc1nyJCeXiq7KY3JX83se
B5rm1t53U+7GaUS012cih65pwgUQue2k8oSatjhlKQ7i4EXubDYk+qY11LMnqE+Q7E2JigooOphU
KJwc76SBYoyBbhjaUD1lfhREBaFOS3Q4pcK15fGW+0o2x2msJPtF6chFHWJ1Lw8Wqm/UB5HukERM
NoA87eRSPMXg9yuidWD6MTWhzGiaR1Mz9gXk0wls/8Qwk4xMDN4z0d+Y2f4GkP94pv0DxUWuPicA
jDQ/2pwJ8PNy/W+t8XutoSOG+Ota48jTkDdB+J79b+/n/Df/VmWov1k4E0GdaYJcYkUY1Ir9V938
v/8jkUAJ2Zr/S1FZyBiK/YcqQ//NFjhCuPzngErV5m/9vcrQf8PxKUBwCOykeD//s6hJ/dfN5Fxl
8FRQaciz9ZN/9E8KkLwJS68FXs3YhnlJXJZI6+xuZoI+WFAqjNb+0Qb9WxVcRbPV/GcpolEJUpXp
XbdJSOrGtLYoO2YOmmDBmuw8ElVN2lQeSZXTn9evpz/vR+GUmf9s0LlXmrqNbIhmuDvjN2Fec28i
X7ZkYIuJL8+TbUOB7LfYvslHibyNUoldDTyc8WWxaYJiKxndDOgwNrUUHuIGPUcCOpmaQbW9yjFV
wSRSATIRW90uVlPw7ynrcbqQot2ZOVJhOT2V6S7pmW/CMoTmhv4ywTLFdHFCFzyDttOXvNlH5WcK
pAGULPgnWARaaHwMJTdcoUMUqNdsm54mn56Wnci9suJVZW4meLik/2ksZPT0ItGasxB5HobGNQSC
QpiRVt2CNQhqV9Vl7qp0zROwy5lSA8vjLwXK0RgmmqfQXFN27GXuBz1kt4FAUkWtGWcB6SjRqhhG
1hHmLtSbQ1P6TMGAg5XkllmcYEa4KRDMF7tQvCK3HmJ8buuZei13Swa93mw7KRM8G46R3P3ooVFQ
d5NjzwiKDOXaXGUDGnUwIcr/sHdeS44r2RX9Ff0AFLCZwKPoyfLevCCqqrvhvcfXa6E1mstiU2TM
nVe9TNyYio4kgEQi85y91zbKuY9Qpb2y0i8jgqdm/YxV+SGpp83T5C3GxzqFk2bVMENxs2ITcmew
754Zo4ai8cZvn/0wXLlthNBt4ztbTV5ZJbYRSkIqbbdchztg3iS0L1ihrPTZAHMWQ/9AoVkalwV2
lsbcmclSG65M764b1l5M9DjU8rshv0/Kd1MnrWHNDLaHjR/eVKBfCHbbjNG7CPEQl8Ra5JB3KVbS
526DG+65p8g7xSUZmFaHpMwXUsezw6cG15LbrgvFXXahdxUM4S/XJ3qeskH6nqTRfWGKHfKKRera
O88v2GsmaLNSa10Kqn9DsdbiHDxLuSrCiD0zwIVgArf6FzA3XkVQXSdIxnP3cXSDVYp5UbAlmuV0
SG133GZ1ST3GeBSJjVx6WOeNW82jpCCIDFNmb4FXj+e6Yi6joHiIHTBzInEuhxb3cFm3F9Ayibi5
GLRFFnVPOb/SLI0P9ujgF5FNkinP7K1fHBqaVNvrO07saYoQTsEw61SZShUWc1eO00Wx30D5rgIb
WjlWJebkMkymuDUCldCgmT0bBJOwSRcjqMCVqLDFTj3276YsPp3SvUpc6xpI9C4I7mGgYIOg5c8G
01dWhqJdpT0QY2uYD1X3uzZ/z3b10gXTYDq/so7gRnv4QbBGS16mL5c16SyUejV3GchdrjN7m7T7
YQd8wHWXiI4V53Ma8r19bbeZtiz9q7LsaVNmszjMftRG/lhl9oQ104oelmrwmJrVTkbsWXsFVDb6
SnWIb3qsJMJxVjDf16TVAMHAQezF2zqzF2oWrH1TRx5YfUTYR9L+KuiGeVTjNcHu0tYT9QS5Hkte
0doxm3gmRmuOl2pl6dSKcegOsXXtWOol3/hL+EEEA/QuNnptGDYJNX1ff41MbW5N3JBBSW99CC11
QK1EJTAAyosh4bOk431efBQ+7ecHcm0oqM9yQj6VdYjIDDwiljS1WDveHf3OwNkMDpZzQuWRJZII
PK8G8kQyJMmon3kG6KNxvfSLUlXnQ32rk3Kk7waNIBpoLf0HaHx68nh62CoWVTuP1WZWwr3RVCzm
sr/jrriY4FJA/ilF+HoztjF2vXVNJVBOhvSu3MSYgo3+URkvBL4wYmjjmUWtlX6zo1+KBq9c9Vpg
Dmc7A21o2ZThtqL/hwxkIYIG/+rWTq4G3FpEv21KNaAPXLyRCIXKGFRlEFH0LjpTvZAtm6dUXKaV
XCYJTuUIn8HMQ8DbCPWhpYkzz4tq0Xj6Lgo6hI7zRlfWozoTfrLGfWaSdWNi3u2r6AqEcTT5+lR5
mYtnh85p2vtLGaQ6p7zwXo3VSwqsN2Fav0f9cFlm/Z0Oq2BU7M0YJ0sBbqnTwut23Dn2uLU8eoQ1
2jw3fuo5dtZo89KaNLUS6JDd/tJb5aY39Weivea1Vb7ZClvugvVwPuIKLnHNCxA61daCAlyIdZNi
QsB0xTm6N3aaR889XrtiY3NHjRbOEwlT/i+0lLH73CHftq50+ysS73BnpkitnqhOEm/am0QRfOEQ
90KydDyBKFlsmuo6DNVt15jbRtW3yNp2mjkFHzQbckP9nIMyQVtN2fOZRgRhZKuKXblQL1Xa4Xqc
fyTEaXZ44fFo9wjJ7V//v9Xc47dZ1J7+763mf5XeEMf/8ZH++I9ZU/88st/kn//TbEwz0J6yDAlN
oUD513ZT/qcGeoSjM7tNyzDFPmtE/CelTGBvlLbQNR5sN3WqWdJ2pl2qYVHv+hfMxpMuc79wym/D
bDypQ0EC8wsOSloQHH2/aHiH3egnBlWbWBINqSr8Rvxxys3eTToi15yqsN8GY09r6cLGLG0KirTT
3/ciXWpoWFT7TRrKqF0LvPR5t2F/SSW2GOrF6bG+1+osMmMYyzINdIrwjA1zUo7ujWUrrbATV8vm
bG9zKjz4MBplh9Trf45c/7fy9VCCejjQwXbdNcD8JnTs52HyNmD4zK/VH2U8T7rHXr3z3Xt6ezlA
hfDy71wf8kXgjjTZHSbc/vVlrRXZtcH19fXO1Clqg+cfYanfnh5GO355f40z3ee9+6gYo5IPRNXM
A3Xt9C+1xN+6FKS6yHUQfdKqLShiFvcEm5we+Psp6B/PT5APqqsEAKlTwXd/3CzT9TSpgcm30Xvi
se4N5/ok0x36YzbujXAwQ1jfzbhvGEHmd405gc23Ho3w05dxdBruDXIwOwLCAmKQQtmcKpTmv7B5
q/G8deeu5egwjoWM1UaUC4fq+92SbdSavgGDl6T4FffzKTeAeELw8RBCnr6iaUX447btDXUw8Uab
cOW2Y6g2WxTtU6NdEF8R0VhsIOPzSRqKh9MDHrs2wTGd+j4dAG06yu/PBCtX3GEUfYZpbEkLx9Ye
Mgu9z8vpUY6tTfujHNxBtqZB5diMksCuU8e5jDet8qtmdxU+nh7p6PWAdwAvYagTS+L79bDJ1u2u
QjLu2vmuQNiShNFV0pbPWtp/nR5KO+yLTYsTjdR/jnUgy9dAWsq246pE7XzBWyzYQsa+d+M0I1KX
kTaEjVItxbTxXpvW35j7+4MffFsMfMqqknKhsbXUSn+exj9r7ZX29PzMVR6aDw6uUkx/31uj0rFo
ilLlKov4S5FvyMX0dsNpqh+JhSIzFL+rc39mzGnWHb4Gexd3qB8n24NgL9Do81iDUkqnoA3dC0uE
Nx2MmSSPV6FxS6FnNRgj6TiPKt19ui9nfoR+5kdMf9+7cC9QGw1UGK9GtcUyXJWIjOnCu9sB85eK
2EJ9ApXkRU+5eX166GPL8/7lH7yUoUENW7V5tiSHz0Tp3A+G83B6iGMLzf4QB2/k6DSybCourrd+
DMOdCSq0Vl9dB6/OjkxRlcLH6QGPLQE0EoUDdc2E53b4yel7Ne5BE85bWvsTX/SKOn1OpdqC2Hx6
KO3Y9GFHSHueBiVWioP7l4tOcZyYsbxxDoFC13eteYvbrcUvmAMDIZy07m89ELpacu2HZ+w6x26t
bRk6G1OhCuOwXV4W2NvtoMkJWJ9DJ8oQArfzIXjyFHRsqD6cM5d77FO7P97BMhT0jRLUGeOZ+bXp
/kyUnQVM7vQt/WMny1K3P8bBauN3pIC2ep3PPdVa1mCyAPGLbte0K0qGjVydHu3YXNkbzTxYcmrX
ipn9XJGqXjX1oqrvy/anlj+XyNpOj3R0quwPdTAtKWIZQWdyYZlhz/Rm0xaPNqdQ1lO6LFX6K/K/
Ek67MEOrrw4z8enhj32tsMewwWQTzfHl4HMfWbUMJfHTQG6xbAT1wsNSTP2CFl59d3oo7dg6vj/W
9Fv2lrOe9brN0+lKuycVilthzC1x5/r3vdmh/iKjeTm0P88Mqh9ZQ/cHPfgc+65fpJHkAuMAyfK6
F+s6AGY0bni8rGzrEKWVj+2TkMH+zL09+hoKSY1fTmdEqJHfrjfONT0iCyyfy24V6x9ustbGzy7U
Vxb8hbCdl35wZkTt2LzFYGMIciRMwzw872lmUfi6oFccWxR8yYYj5zx0buPoPUC4VHS4i3dOsdbl
Bgmmqj2Ek57stXGvmnxx5sZPS9zhF9RRbQ6xCJXoqRxcfRl7qppZ/BSpY/6tVGrb8N4+MxwHeCqy
/MpAigq1ATRATAhovTkz/rHZ9tf4YNK/331D9yyqaoyvUWTGH2lz5J0U53ir2h4ZtUO7/dkznk8P
e/QBaJrgnAs+l8P991HdxugtK+bAredfYfczqXYERGUxiL1o2J0e6tirSwHBYeds4P2UB69TGXlG
5jHDyPpC29Y+euXSiT7z7OP0MMcWXke3uByDPFkOo9+vKIi0yCDjOSedB5GveKwnuCNm/8EoEH6i
jYjS5ekRj31O6MbpE2+NVpl6sCLKeIwcU/DeuLazDKJb6nACSNPpQThkHpuge8McPCqFYy+0eo8J
UiIYLzFtisLeaT4RQ+O9L1KD2mEDz/tVJOgvCS6al03+ZTjR1qxoaNfek3Du1MH8rC3UujrUYkPc
FGr5GlTarMTdnCTeU6ihyPAxLhd6u7YHvvth9RLn0Fd0OhAgbr5qso0SHRXE6Fzy3bn0ajSl9WxI
9YWEaSgDc2k3ySOo43Xcl/CwcBS1CPEQfo9eNR8jMWmIyFOf3IXNWvWBF4LN7jNzLuDyt7aC3QXH
16SCAHJfYIBHDrwyyi+tCLHWBeaVRlAcBYeFnbwWarExpb7iHLqgPXWbG90O7OqGmHg8WwjxM2tO
C3Mj8Pdj6LvKxOOIvc1w0fA6QNLQFhc1TftscB5dS3nMBaX5CaKZe4STqX1gXhj98HMcySMjsUyO
6sqCiKGjtbHNd1lqSxNDyyB/aLb/0OBqwOXTsZrpOwuFEyzIBw+jiuc+qzpOWu9RxyTX6tFrawl0
mdosKz4jOVxr0LacoXso86mtgCsjzdCx2Mteg3wPIcYWHbKN8GYQCEnDmqwPf+nh1SLgcJc30ePg
ixW7M1pgzsxS6POgM1YU67KvkKhkpHroKqUge2m7A06Veg3rb6623oUNSF33CCiA/20FRGPW4D0c
fRZxPjL625rkPDXpgPDbpJa2iH0Q8lYNvdN61+fvup0tw6FmrUie2FFhxwNnqkNWQ57a4KBJKem7
Wr6WqsvlBUTtjBh7RAnNU9WQJNTYL0iUKsdomUttLnFX1shYGor/M5AmCx/8hlGyhVKSq87+kdTA
09F8uAmh72VwGfThdYqis0nDXdH7q3SYvM1PWmcuaugVA5gxr+xXrmlhKitJErc3kM6AivnXStVf
JtVXbJhISzBPV5CgKh1Ad7VI1OAypSGWlSXo8hrvqHJp2NAhzKlWn66NGjm68qXVX0WK3cUZAUXV
YB6qqyqKVvHUP8HDEEiiLXUoQfpAKacSD/XoPUcFAS4yB9aA5CwkQ3iQuGF0JGSV9eY496U1fGo0
ByPKWmH2GKC9KujiVdlb6DtXlsP+X7Hp74zqpXSqO2j19CjkqjDcJeomd2nqxVcRTOKxiNDC6BXW
fYFs5MHwuwu8G0sChqD30+6UvwaccT48tyQhZAncuHR/NQ2SJ85u+oMxoUENb1FPuNleWaZpNU9R
0tYhITXA0M2WY3v4EeQw1qXyYKRvnlEHSz9+63V1lgloRiJa4xwjJZKu5zBzNF+j8eHf2EX90thk
5SSTOTgGovjVyRE1vo6zwqahU9BuFJR64TEl/Y4wK6ywvBvNVDrVFFy4RfJMRhJiJrnsU9OclWih
tM5buWMCpKIrV2ZZ0T1qNqVDNjbowRBzSVf6S0ELLAY2iJeX1vpU9UqfmwqeCc+6RCXUpPV1aELR
SJSbsMRjYziAbV2WTBTqJWtGHjm3ecyiN83doGpvw+JzGN/TQkHGmPxMmUd5lt7KssfL2+y6gjOM
wcJmK0BClJtURWxT2rum4Fb07XYMrTuh38ADX/i1sQknsB2gOAtQnGDLY2EJVkDFW0qDDrHeDQKx
AVar1HyLOmcTuPl1Ip/rXp0FaB5AdOKT6TdShbbUviUQoH2OUQVdN5XqUUSoCQCWTZk/WPg7msmG
QntI1KyA5ecUTGom/VwDTuGBq7KgbHnuCuc0FPth1caYHEAqY39vonEdhgb9YWbwgGPNCzCCNj4v
X9T6L6ryoVf6jCV87SAQKFRrAapxRKyXcizPmm4zmD8E3fsKZEbWGPfQ13ii9a7jCzSOw0PJA01a
vFKw5FZ12m17+9aJqnXgnquT60cqBmx6aFrQAZCWKqft4N7mPrHzwix+F3Qx1anKL11ArzMFGIZq
pSTjdlCHZVta5P0pW6NhB84HxKqDNS/5LJP9dZwTomW2yyYPnm1WGtoZKxW6YOiAfU6BPkH9PL0D
OLJ/kqqmEawzaYXotXz/xXGTVJjagR4NXXBhNxDMUHEGvbUpE/3q3xtqunl7N6fGwqkWA0P5qbUV
8adFg15KNgaEGJwe6ffZ/mDbLTREToBleQpImr4PlUq76Og6ZXMlfqxyTH3VC1/MkCg5JBmRxVf2
QcAvbrxHmVebHI2dVtGpmcTHTrkJVVq7TKSGZNo6MX5JxBwS7ris+2WpdExBeemZOYVnsAWZEF/d
mF+3IIna+r3N62vczSwhNvmq9ovZsx3Sn93OPHPKObIjFVJQyrE56uj6IaOioDpVRoLiSlY8Q1Pg
+wKCtnLfJVCDhOCT03f02GjINi122tiIrSkWYP/ZhVlhOtl0QyfzcFuuLf+WMK9ZwfJD5WGIzmy3
j52Sp56PgwresYndPDi32JhI/MgQU1n1Xm2eBgiWmnY37tKn0d9Yzj052qcvkNoXl/DHnKFcDdmY
u2ocFgHiCoxmH1p8ERAlKdDTfClWXQV/J3jHdWwnNRAniYVI27R8m610vDP5whsxjAPURlbiQXrI
VyXyklDcF2OCs7G5TJXnAnCWvSsfBJTPcYeSFZdMu6J9jYU33Vqq9+bSwa/UYaUQ78Y5GWmQ470m
IX5ZFT5/PtDv1ojTQ/BTxAu/v0U6TpwJiXoWIM8BghsMv5JVz9bkdW/ZG2moO6VgcyLoCAaImAO7
fTCNBDs9buey32S5somGnG+C9xAYSLYV76lpoFfZ0VaRkOqTeB0N5rK3qk3Vy8vRvi35v4iLY/GG
Sow7qhXWfa82G+koqEdY0sx2HkQVCA6s1Qlk8kqXWIz6hc1ergFDl3gOHLN8A25hqQcIoThK1FcK
/LIsUR8wra9yrX3CKQ2xXF/myJICpb0m2WCt2t5F6KKDCOeD3rCNjRdqX69HmqxRViPh1p/8RplV
QrtJPL6ieXAthmRZtOJSAiVQOF6wmc8hmlWO+qpzFshwTocQbnPvPfeU5VCm89JysKd728CP11pC
0paNj4tluuirq6JPIYgBoMBvnsspCxtsOsz5jITKKs4WE26h1PggtTa+wXRWl4/DlCvOymNHCk5e
FGbk80h2osBmg1zB5DtubI3d5vCpaB+un2x9zJgljF+nr28GjT2ezLFoBpRmtHUwJjtBGlgCwDYX
4WXufApOwzOFs0jGxlSJm0vUah6KLV2p1gXZn8UvK4MoNTrGh6x5xngMlPcuKh/b8pcWpJvIhnct
x8cO2lkpXqOhehDldaB57kJpUiIh8xmjwZoG1ZxYjx3q5UTgT9bCperB0OUdSUiCNNTuvqyCdVC9
q4r+XKkfNFOXMnIISM1uKvYAQZ/v2uo6V8HuMSOCMsK7ES08BCyTSEuNbYIIUMgH5H64b2wDHhwq
jrmVvedxvCyCmwielMDEWrALsfnvsQeF0Bh3pCNudKVFWUleavEObgo9PTstjyxYs1rKXNzq8PLC
qn+tBigRoCzFaF2YyOMFXpFctR6C3n/oHX0nfBv37VTkRK4nXaJVu2ImHLwi4EFo3s4QnhGGWV9z
3kQvle6cGEQw8mZf4AHA2JtXhHna046dne9guiRa05nJH7Th1ec8UvGcGuleeL1YTfL8TM+vBj+7
6AoD0rl5Y0FdRT8NH2bRx+YlbdSqAsIRYxARI7TabINArbDNZydHDKoTfVJr2yzBu4n+Twi+1eWW
/IutnZY7YhIJ4Z6n3UPmmo+urWwzWaLL0ucKKQuiUwEZELtqkmaU9fjHbkz9o4Vk0Cgx0ez13Ddv
0+y5KvHGkftdAmzwLfU6IRjUzeQKR4gZpB9ObF/3qH96sgqqoPsqnDd9rN85yS8D3Xn2+ZlNRPA2
VpgpYF0r3r2cdA3YB7oVQmt78zt94dsVW8zgWTFurVrZRc0vt5QfylBep9bb4A+rvvzwi89+VNi6
ZzPFeLJ05Ihpd+N0xYeJ/FUhKdZTkxK/ZwHPDL9vi3ALWrsVP9JsnI1lD3EYayioylahcWR4OPsG
TCOC96HN3nteaNCMhLmb64wTKszJmaYFAPfslGO8vuw5gWhymGlKv2kUbo8RQtesm2uRo9jEa49b
HFKp5q8J18Bly4aUo42kU8yn8YpphB8pvChIf3dFtVIZ1tTlOnJxU9Q4egxiTm1sBDURnfwbx4s3
xVjuEp+TzFBCdY+flb59aHI0nSlJaX7M1Mcu77ELL4OXrJu4WLV8EHa4HqL+RrHUbdI2K9WFYEGt
0+F0HILSxi4iQFSiVnY5qIj6zTGJJgTu5bMhalwHTWpU3rZdd2Vn/loa5bqO8w2iyte6HlY+CuU8
Gjlr1eTXQOwcWfMjMMZ5ny8ALIINKb8atd6NYbLwvOgyBULUY9AXQfpkpiAx3WQX0s4688k+8sWm
Vg9IkFrMpO852OUpumna5XTOoCWCwsF+82MQAdmHkG8QvC50vUGpqOEHVWuOcooD9tW6tan5hl7u
Uy+6G9LgaWifwxpwfYvzpxDRTTCwGNHP9JyXUG8+BidcyQo/Pw1WL8NyRMG8NYeF4ABK/iNO2FvZ
hOsJPGuOvDPefdEXWxdrWWm92s2zokerOlT/znZMk7aO6IrmlpyKh3tbaSd1Oy/32KuEcPlgckX5
k669urilcu1dYa0+faeP1HORd9AY0Sizou862Lkj/RFZ0rJKG6gsyYjT/LdeIbcZQy07oNNjHTmQ
IJvCaOBIjff5d6do79LGIknzMuXTbikU25Jw0+UvFR51OxO3f2MkU7NRIgvkZ4dJ7M6g5Fo3TJsI
V53lujHvK/YZVrHUGutv3ECmqmEjCJvStQ5mKoQvQ8WvQZvXe+K8NzPq+7a7svKbCXL7r1/V/lAH
BV03lZEMp6tihxRa9dxpb103WmR6dOZBHZsU5AXroAk1puFvUdX+g9Ix6vUVFZQyywi0eQ2idw+T
BiUgQDqnr+nYuZprovWpAuZjTky/ZW8syhUqMXo+BMI+eFE96JegwmOKvDllCQpYvpcr5P6wnRiy
H1I+NAa4CJMU9rBEUhw3Nz3vZjTWuNAS8jrBPKOLYoPzQgj6wmQl9o1zzdPJknt4npCqDbcRXSS9
n8PViTyDXm9yVqcsvaj0d9257ZUrX71MzK9gXBjjuwxeILzGzottbxwcD/21E65P37hzv+FgMnTl
iDLLmCoxBbY6jrMOEPU0i29V5PenhzrS5/t2ucb3R2QK/IN0Y6BeTCVwjIkaHa+cnmZAGAiH45lh
DiSdyzNT49ywB0tT1Cg9RcTpCkP1EiX0Y5XUd3qrUo6D6DVi3XCibjd05r95Zw9WYNekBdG5jOti
KVaBg0OOMMpbOzr3Pv9h+0f4I2FXQDdF4SQxbH2/sXXDxrMTsDzzySJopk/ELV3W+o0jxNJMPoZW
n6u5tQyGl7BTAGWNhFBFd4l9XeXlj6iwbrD//5bR05C7RQs1SzkmnH72R3pVFC5Z1nQNqO8f1QG+
GmWfDiYbGSpyOSyfIlaXOU6t08Mcm817w8iDogApwg1xXgzTdPVT2vl3FtLyzn8mA3V1eqRjmrJJ
f2xZGtUjGqgHN93DouJ6ocrLK9pdwlfPBY6dNk+qIFI4MegEUWz3jbcoztmYP/2d0S0V5Yxw+BHG
weQq3a7Ng3bgUKq2z06JAy0erhU2KDaBbAMURzeqFn357iTUXHthbc+Mf6Tag/9B0x20lgIBzcG7
7MR9QEtkQtgDDxxAD/uo64ddHe5KeOAdgQJwItcAXX2BmkdciO7VNAFtRrNQ3eXmmZVleoUPCjPf
fs3BK252DvjRhl8TJOkK7tWFO8jN6Suevh+nhji84Xlq21XOEIL4FAkDHEs29LskXAWEf/x7Y02z
fO9bxnY9SgvJWJFKBgVcG9jkLrUaiFR5dOa6fn+ET13YdOF7g7Gg/GMwy55V5UXCg5Qa/BPKJXDZ
sC3S7OODeGGgPWnOTaNpmvwxuE05XDNpXzKXvw+uZUHepiYvkYo7UI22ZX1tiQ2y+Fbfso3umMRt
tfKzVcSBOTinKTo6idEUsV1lh4IY4fvoQ1mpVagzugeWymhXCVjEhK4PHTl26H13ZpYev9V7402/
Z+9Wh4lbROk0nl1+RuhK1DuLPUYuH23xid/JoNOn+kR730Ty7fSMOn6lE/4a+gcF74PZq6perxYW
I6fyiVAATv8D8SpAJEJtW3X+mfl7fG3EvPu/wx1MYEvPM5nWDOdix4skMTGQuLTL3llW4SWBYumw
BLxuasvTVymn6fLndPpr3IMHGmp+FsqSVbGB9Ueh68OyE2Snnz5IK7QYIL9kRIwEoQtYE/SgmTdD
ksxN91eYGK+Bdz968rYeMM3G2rqfUkcyp7wIYM7mKSVbgzgQqlokhoAkDq316JOy5U494xKtjt5K
js02VQbj3neq24JTIkWgB+yo4cYaFMa0rsuCijhtfy+n7207H43/DjL6M9cIJ6qcT5+N6CzwvuLu
ktwvDyUQnl4a6/4TmfKQ2X9FtO4tK7tzKgiPI61v16/IP4MY2LnLlpgVTb/OwJ1gtYwuGhLMy8Td
qoXzRERr0loLzqk/okaAlA0uMtyRDs2KyYG6DBJ/MWjmy+kHcnTawcdG2GmrxAwefCVSt3KDUed5
2OEvI4k2QT9cpcFD4oAdD+u5Xp8joR/rCkhSDf854sGXIFAqz7E8VIABL1Me3STFbZff1RKGVsnk
u2nzK2Rtp69yenn+mHV7Yx68XJTWYs0tGdMgpzYO/W1f/YjOnnrP3cuDd6qqDZkoBvdSL55D5aKG
oj0FbClzw7ty47Ni8qOfVMchfIEIBioIByuzrcZmHysM13ZEkUk0x1gVIUiEShHOqgJ3QCap7kxR
7FTQrOi169KlSy4Kvfz0zA0+vp789WN+P/W9hRNpYuEHI3e4kEj2omfDXuvs36uMDI5moRD5i6g8
zG8Nilmnn+20Yhw+W7ZZBu40kzDsw1qD5QOrGFtGTvql2mJodX4O1Wagm2LG4swe+dgTpis84Zv4
Iv62yO1/HvLWD9RY47PvFQJRizr+0JXsYUDYFMtkWevDSrjuv+5Fk9ZUGFNt1UIjd7BhrjrVGssu
58OAQq19t4OvJLrUFRRr596So3eSaoApJMT5P8TWeVVb5ZjRRjE6cgXZ1LRPMZkYRbIdlDMf2qM3
cm+o6e9708W0uijqDNilzfhYoUHLcyo4OKEHTHARwXH6w+lJcm68g3elsD2KjDJLgf1gW2eb4lBX
aJK3TN7ZP1vHP/OZm970P+bk3jw5uLw6b+1Qc5kng2PDMIT4DvK03vZhcmago9dlGKalYa2jkngw
OSi+Oa1hNrx2RrSSZv4Vo2RTrORLHywOGaTjVfoZW9W5IQ/KYGZsOnBnGDI3fpZkRud3aY50CwqT
/EygIp5+cMdWbopT/7xA/ftEoalRGM5Ecu3wW4dqvch1HPlnZsfRx7U3yMFH0IoC1fJSBjGry7TY
ABpK1Ou225y+lGPrtYXF08YwqwpbO/gIGYWiZ37CpGhRaeIanAnr/fQIRx+NhU+C5XA6yB/McrdE
rzCMPBqYBysRKc8knl77UG07L11JD8pP4Z25qGP7OeuvIY2DCRir/j9unWwfRHxru7/0fksOg9rd
+slDSvvt9CUevYkW9w/+zW+z8vf5MHYdiO/pEl2r7YmChRlae92ZKX50PuwNMt3nvdWJXLguTfWK
Uogb0zmLqbohGO43pHudvppjn004OkieDdsWOKQPXqZatJ4bpRKqZ6fBqyMrSYM7QE47pcabgM1R
eCvE2rPs1emBj9xGxp3KIvhqJlP39ytkpaCkOJASF9LxQva6Su3+jHXnt3jlYBG0TcxJFJSQ8PC/
38dQ20yqisddTIqMZDVUF0hwKlt7A2YyGBJmxJPuolIro9bGOtUss6ynQ6g8hORBzjKwxboLphr6
mmiapyyqwXUl24yQigwM/dzq4ZzZ0X2eaGfk6L+rcQe/3DExp6I5ko7Dq3rwy4kHapEJs5EjtgeJ
YPTkx+TPElcRRT+H3PaQ7hWIJjKw5CPUjuGqKbqFFbsLE/Nx6MY3Hl1yC7KNaK3POPpx+uEd20IT
peHI3054miwH87NAtKhGAetVVX46OD9t4N9QUJLgJsx/gpWxURGfq0IceSe+jXmwtqTS6VJ7WoiH
Mlj2XbVOXPEZWO5iMH6duTwE+dzggwdA2e6vt/xgsMBou9D1yHgMgmRbjRRxSgN1NTJNhzA4bmsY
r/wKUL/SbQ2z+JIJBJnsR8+/UIkzlkQroji4QbJ45UIxyRBsa5W66UbwQMoI3UZHoEjEhhU6gHUJ
PbKL+Dkp83uHQjDAO9B//p1vKSR+WwQXh+tWCV9lMFwGBXnISXllj+0ajMaugq1sh97KKtWlFZE7
QBHIUijoTiS8JHgqEUFqJI6wEe5ufN+CBx5vU7TxRqkvKtt7LIzq2o0cGO+SEBIil1Ck2eQVFL0x
j4bol54419BzVolJVGec7iAukhWH0pcawkIljNhNH0Xq7JymuMhSNEqKfacNwVp6KYoXDli6vgz8
H2pvXNqK8ZWZ+cZGDTMTQoJq1s2l0H9Y4O/qpFv5fk6cEIdfDshwQMcK1gEFYW5VdJ8FmX9VZfnP
woyHuR6lqF5HWCRK5a4BJK5caCSroar5AnQzhXZ90P8Qgc93OxnNuZUFs7J2UYbGnwOA3iSHIcRg
UfPWt763MqJ62elE+WU4tpfR4BpzJ6seDfqzZme8pJHyIopsooPQ0Z+oQLC7SFWjH0/sQciJPkF1
6kkwBiXRHg1gkT57UHT3wYCy45Zkl+PPscIvS0t27D3Xfq6SOwAqoFPoenHUTdAmSO+9D7Nrdorb
znF19Cj+UoUijKni3jZJjXQdgqtA5eRGslAC4NxKu+6scW1AxvQENEP68ANEyJx4qMTqwKb6BCwE
W7VGjU7yyqhuR41US3KhJ/eOG/zw6vBRBbk/75rwGrV9TRBydTEO3lrvy/apHSb1iBGRW/dRGN6d
4sR3evOpR0Z9MaRJflEk0Zui6JvOyhEquiGi3SSXX6YMf7ZjoS+LUflZOo4BsAicY2pYCY0DBBy5
80MZo46+f7AJGn2hhMND4xL90Q3AkTXoM1CRCcIY89JYZ3pgb7vBDRAVxfdhkpbIqikTqzkCCIIE
RNoA104ehCy9mwHN0ShLKpJQtgOjmZe6dxF34aMXxnPDH2+d7pfhxiHeigjeu7GLey4/bMa7oare
0r59cTIeX+iTmlJKIsuJ2g5H79q1P2GhA5gz12ZRIpop5iaaaCVBndx20WPfs+dFpSwAsZMnszF1
JFym/1qkclHJ+CsgztMM4dQlXvss6QeYfrr0teo6iJI7jVNzkrjjkmMIzgBOebO4gz2mckeGSYQm
YEg5eksiOLBouzE2GhI137IJqf1v0s5rN3Is27ZfRIDevIa3CoWkkHshZOnNpie//g7WxemjjAwo
0HUaqJeuQu4kY3ObteYcE4ys5jQzvSdGzi6CVWoUmLir3dCDdNYagWEM03xtkogW7eIQpHmWretE
vFq6f/JcdHsyjiSDJIWGmHYiGDaaT4jiEMxlIKKa/eqRdoOCCP1LciiSklL9Ual9SPD2xCc2I9eg
FdX9NrHyjU5SspQ2i6FwV6rVzhVqUHULlba9d00CLUfRLH9KyMpZJtINtIqZqA6l08+h1RKUDsSX
aAP0JOENhgOY9ghTwupeTT0TEnq18W00E7FD1jGtTkcZbgv+awOVk4ifySwhEdt47B2BGqUmvKJD
ne30RI5QtfZAAQeDNYM4fJLr8MFAgBmS4RHYMdgvdPhDztafSx3UyQyAE9LMIFj2cBEnjRTYS+gi
O9d8rRq4mjE6rcEpKMep07S4MxrxEpM27NNQWg5Sei+0Fy7vq2HM0yLFCy/EWrbvOyjhlWbf+wMR
lCx+Ai2nS67LqBONNg6YI4egq4zUX6dAg2S7N8ZoSfGy6mB4LUrKhBUh1O4ATSGXhTLlgrFKcvOu
5WQj83Xpob4JyaPpsWErDxIxc71iIGxDulJTuGcOTdwaYSPhyzOV1KeMk4Onlyffjz6IMaaGTgWe
qePelLX5EVjK52BXfPI4usJiokfdFFb6qxIOORGr+ZgVyORSVKu8oXyeTGPgpa6/cUlsCT18LQ5t
VLMiFNgp7/Qy3hkyEqyqcZ7cnpCIHgdDBuG0LmnBBx5aI9CqLatS4wbzinj4yA4eTInACEXIY/xM
d7DIoTbchkT110yqFoMxzB0/g0ZWA0uU620Yi63qPgciXAZ+B1kAlKGgcN3ktkkOIRotK1iandjV
hJGPFeAyc28k4rFM59sCfxgjZMyVgqCMft27MSsHqqy1Y8QnS+ePCcPhjpjrdeZpi8quGojKbE9W
2zwN/AgaoXeQRWC4oZaQRHJDVhTVS1YIJcyJzmT/0fV0gtyffCsL24I+pgzIvShXWSx/i9Is91LU
3WQKEaNRTDC0klQzPwqJNMqnYnBXEttWyuerBA/q8FFqxTExlHlqt/q8lXyXUrO7gwNwZ/gwaiF6
gd1r9w36DauWyJciII8Thw1ga+fim+1IeWlTzI4JAlogxaC3CtU4sE5Mgr6Y57Hx2g6DNsP0+yFh
gdCS7lD0CRJ2OSdV4NOVxjK1x65kifQQRihsBIxBDB0GOWr8eLMkkI51Z02cxLoTWUjhLyCHhfU/
ctDmksCMkEAxSfsk+SLsiI+NWN3cxwGFtJGVt155GLyeH5UiJiLfmFDnWEnfbfczZqsVxrvGtA/c
b80aJ4t4pQqOGyukV0K8DNEyxbQmkixPaV4EBAfYJD1zQpiQeaJQZp9gJvVlFuoZ1WAcUm+Sm0f8
4E09r+pPx27cSRm/8TutW+0L3fFGbkmvLtpVU3tzibgb4b8oGhkAeKimitlAN2tY3jX8hWG8LYvv
vAdnqw3fXa7I1AE9JP/aitiOddLbH7xhViTiWujL8hsqJG8XQ7zKR9msFWOiJkykADQYW/eF5iw7
7EOmHxw6aeRmyiia602TtER+01uVkl2Mowx/8NJuWvCZpH+5qMbTYQXYaYYBC1ietupUd5Eq4mso
kdZohXXTJvXEKAM20bcMJaIi2ZtseAuVeCtX6rpDLTpwXDAjZ+VV79i+l56971Xp3m2NGbKXncW1
SFOfXPVrkD7M1p8WZr4K9M+eU5JvmGtwU8DPiX+O/NMgjVfycNrq3UzHomNn5A6qMrs/c8nOZk2C
XJAmcKLwy2KedwmsKkh4SoQ5d0syY1tmsOkdAtlbNMN3m6rNfHA98ntlctRNcdP47U2FYCSsxCrV
b01bP+nUeWUK+k3gbRrJe+hwaInwqGTWTWG/V739lLQfhdLcNzQRFfmlTiUwQP2GZPjHstQOwoKH
F1ifqfLU6uptrTmTtrrP9P42hSItO+K2bAaqvBmbHXnG9l73IX6j8E05EMRW9Yknlx3C2vV0MjxN
XyrmQyvHq9QjPYnozthJPtM6e3Wd7ljE5TuCfTLebKSBn0XzZDScM9X2RdVybLQZSYGR/KE4CJKJ
oRnQHebmoEw4730K0yL1qGnXmTJE09Z8N2BTjyD0xlTu2b5mPStOUtZcJb+L2n2J9E9FEo+a2z6q
7ZM9ZCpnHc+cxfW7p/J11M8dolkSJ6dCDCvLEjN+uUmqjTxmFaBmH6x9CJKiShe+TCR78MQV+xYz
xERq0EuZo7LR81eU/2eesF5lFlPdS3AdIyP3VGLZ/QZ+YDcBOYxpy7aWLZDnqkNyHYr7SKsXJUzF
pvNXva/OldR9FmTWRjy1xSqAnIHavnYXuhzlHfmtTig8EtCIznTWtLrG5gYsqJCf8zq7VepiKzp0
NUAgCXPelaysgdpssro8qY6+MQNOgW6inrCh0VtLnx1opL52SNELEkscWusGXym8RISZdlLMjMFH
JtGyn5CwYzMjrTycKgEH96Fso4mCaikg0iVjn/WbUnDADF9ClxQslPFFzQYIIGwWS9YCFxkaMzmc
+y1ms0RW6CGasyJ3lo1fatPA8dd27hEJhdOsbpBEGNUxKuyDNBjFVO0+lXzsGxJ52WiYHbVXr3+2
6Z6KXL7rqwx1rq7ddmW2DCPCeWUSnL3YT5dmIsXrztS8uUj8nTDSddKy6YcE0cNHBIEcEswkbPzH
9pp8T86kp9IHc07wplKsGktdB2U+aaVvzhzzuhWARD8iAgNL+z5N03sZ75xIIZyqw1xkxaMqS8uo
MNa67t7nlE466H5b0nLRJwh6y6NxJbapgWe+utCU0gKol94larupGoI1tTZ8NCz10RiwmxrPdR19
1iVnTis91ibqeTV7GIKnXAkJbXX8k+nAaOUQgu/a4m5ZERQ/t+x03rnmJJeyRVGgZZfiYdakSDPK
HPy5P17/EL4SR5Db3CMGSqJSUs+9LELVrUIudrS555O3GYX9KQGK3MFVzzihBnW2RPOrrpUM267a
9w2HFftFIjig9MYsoSQjasifj6ZH1e/mfuXvAC8tgLoj7kKr7wS7zm8WZmvNijgidC9dOayCw/BC
yi5ZstqraCW+nmoTdE8tQeFlVcwaRb0tYQR4FIMMIP154rHN1reFTTpe2Avc6/HcSbK5TN4Ucd7s
pdnWM0osA92NnmSTRkMJNMDnyUpHIGNEP5orINzHnkRUPSJzuMXBG00VvVpC3Hm19XKhuJ+cWrAB
5E95HdK3JuNeSM7M5BwCHOupdJCBRIK8XBtAa62TyUlKXItGnl0d2rLdLnXC0BRHJ4bZ3DoWqYF+
9ZV75doezHe1ZrfquOrjmb3D6LzL4c0yBkFx2IkrcuviIOYibkxzm5Q0l+0MLbztuqu2GbYp/7h4
5NwqR0HdxMuuE/OqsskZGQIKfVZFtaZDXw2717H8dCugG45aow58bcg2NfCbm3HH163uEykHg4sc
AZQq1NnmixMgn/SXjFZKRLgEQpVAr6J7lSGkE5StJuMCxHUH1M5CcYgM8Lt1lZzyGFsODXlTGz8d
9INddmdmwTtq4HLOnlTMI6gHGeo2O1XXYey8YZ3c1TjRkpAPNefeq0irIMvv4ZRPzaF/6sy9bIXr
PlfIl+1XMoFErcJ1KFaPZihP3NzDupouhJdyzg/b9RCsPGa1biEZr8m7VDtxM5aQRU0acFEPeynO
3p3WfxIKDb2CYFkRj9Z9XaP7RUQUl7FCPOWmc+PyOdQ1L7YoOuIKWNFiYkmlflQUTCO92EuW8R4W
yQrKxERqfWIBcBm54W3a3uV2gxEidKZ9Xdy2jjaLUwXKMc5utqESP1oJdEFiP1Q0MW/xSXimtBAx
MfNq2S0d89MV3AGL17YmWa3BVjLRwyiYpLkgwcHYDqE1C/L+rcCXH5JA1Trdpqd0FsH/1sqTyT3H
5yIeMogHG6flxyXyYaKlsBEDRTs0Zviu5MVUI4rOToZDiQgk5j9yxw+HsoIpeQcpws6BRKBLsr3G
5h7AbwiEM7dFuqw8jRBHMTOs7CRsslFNvDMs1ZknZo1cEoV7P3SYU5BkONyqlZg+vN57bzGXv7gE
tGzmGPQr66TkYtqZEkiplMWJklvqb6qk22l9BIWA92xqtzW1GxIcJ6w3HFEFB2GD0GySHThaWZa8
6m1v3otuUbH/pkTLRt2HpLD9xj5BeMG87t9103k0wE+nLCSCGkzei70ma/NYr/e5nr1GxpPISN+g
qxvUmOzseEHBc66DsE/96qA70cZFVhLrxYNZP2BpuU8qKOI2cdkq9wiVkofjrAbF3sVJvY7Y2lxy
2iS34cb63hKZlgBa74kiURN0JDEzoyLZ0X2yY2svOemMe8CyF8pKcYwdTYqt4IhvJGw3qkxciENL
NnCo9NGAA0/tUjXon+HIacGHoR5kcWzQgz0X0drMMYmztQavGpu22oiThPAuhPGsGvlNvGN7csQc
YLFFjKSd4MgRCieUJ5c7B1TFFQVTmMXIA7NPBfSBPCbQO8XG41Vrsb4N8FyzlM0timI0dI+1Hs09
T6FAZk4VK5yDJ58IHy9/llL3HJxHLhxLOzGPjUJAZNM1y7RUT6livjs1AR+ljriIDVfth41NYUod
1zdfAYCBLaxwr3R6LvbW/1PRxhnxZ0vBLLtEtN7YYqz4xshHrj8L/WgP7zjtfi+fX2jtoBeg8YI7
FnzSuU1BAUTHHkEXP8mqlR0WGyuJrnSPLpbnfwxx1pTtai8qPZMh6jB8NyPO46nYJ4ZY//4kF9V4
Px/lrEulxE5jEpBOH84mFE09OQXyji7BgZrcOhoB0BHyBFszOrYHmXuaPY2FcqWNdflZ/yO/ONc/
EmujKhXZvVM59SZCao74cZc0CL0rjU1ab383PRzkylBRddQsqAf+nCJBobA+SkwRNsWjRyqAhUQM
tXCwts1hhWIbXRkFd6MkOD2dlVmy1PzitpEl6qjmbR6ROU6Ny7elT4Rqk1Ty9rWHU0WtXwPCLgMt
n7gsA3qtLsqumsV6iLbOminqe1xp88SmZZJ9jIWSkO+0I2kmroyF0auEB9N5q5qZSz5ApBMdUIqD
IyeLoB4zklvnue4AegeltbcQz/dxexM3yN4sY+PpnAsTj1wCijFRFKxiRqnIWQ5Vsuyr77j6KHyT
CFxt3GN2ypDcafGw92iajDwZjdCaYsB62NjeU2E+5FT/SqObAm5YexWXVOzLR1VlGVGxrPQgAQmu
UmuLa5U574gekzN17kv1exKJ0StKQFEawKTJcZH1IYpVX/5uA2JH9PAQyvW8jOQTMTrFTLeBobch
rS395PcJFmx/WxXhSxPou4IDDp6uB+jl9yUR2WpBc6YT+TwuDJebh+ARHhtQKooHpiwengeQD3bQ
fIS5sa0CbtE97cOBH8KmNhA7JBQPz+FYymwBaSREozvPdvkVWM0MCyhFwWZt4D51i4atdDiFdTKP
gB0RFDAlp34BAIwWDuZPosDdx0y8uoX+IIFHLKxg1qnqcqSrU8taOa4zk135KMkyIZkdIEDyD1tz
nTUc8XJS4ltCJxtK+XadL8uOCE+93TgZx/VRfSqCb36JEZBfrapOn3IyX6fkyEkUpDMd86pVLgqr
OWjUDKk/cEGSsWhPnVYmrVVb94FiT2qTHX4A4dEM7Uun9aR+KduqJ+BTeMTLNUe/TlY6Jnl+7mlM
NHcuv9u5u21cjipDeVNmHLW021FgaboD1QQ0lXm5NCNl5mn+TY85NUgowHf+84Az9r9fi8aoSnxf
BPSZ8vmy6gS9osSxSsfcovwsl4vWhC5AlSPKPCgDpFP3Tz12Xqdr9lppkz197a9wQd3B38CCg07D
FBz7uMX8UCW0pUdnMeJv0Mr7koDnmrK55B175Y3kkLT+70Eff4x21mO2Qs+0UhnHigfdxcI0KqJu
nSvavMvrKzvWpdbyzwc76/ZmDcdGNePBKvWLEpVG+hv5ZcTbv/z+G15cYE1dh7JuIiY/l1hzE1FL
RUMpiPOCEv6sCGlcjIHsgdg7+bcbXlHuXdiJHd3h0GRCnLPlc29iCzOw90cZgdxKG1FYB25K/+LV
IQrUIV7ocOHO54TamAnedNJ+uZLadNjoX7ou7SPp68qrG88nZx152v+8NjTP6DnOn6XIW8hBDmKO
2WI222qTx9lsv1/MFof93posDvFs/eDPvMnd193dRJp7p7U5+/r6unXm3vJ2MpnvXibTyc30Znp/
TKff3+2knfTb2eq4iibH7Wp2Pzva08/tcbb6XM34/6785X//u/+Dz/vx4Xg1wsyEihmoe/yCyoir
3PSUr7thX47djozkDOnKejFu1r+8L+NMQlK3cgdNjfdVNt6spKPnDy1Nz6C98sMolybZjx/GODuL
KQWEqmZkX8QyR2OuJE0V7EXz1bqf2OrWoBCp89XttG26B89QKAA30A7BIaALu8pfufLQZ+c12cLy
HuW86KrftgWdYSqav/+Ul1/r/ypfztZAXSLXtNSQf9ETYnex53VYEjxUXlEAXRwGw8noUxjd2eO/
/zFjCkcDfhIyjC2KJba9ecMGrafxlXP0pYVvdN7+zzDjv/8xTOw6IlYhdUz1wpz5ycEpb1SaWOE1
5eGlhY+ECR0Sz2jLPhf5Z1yIksRkMlr6R5LceOIEOz4n9qgkAfCJxLQrk/+yQOnHgOOk/fFgHkW5
bEiZlKI9OeV3Svi5HYRTv3tBG0NMZe7tNRog/2JucJXWFEtjTdTOthEjk0gQ8RkUX8gpSPXnGpdQ
mVzZF/+xKf/1ZY/rOVJO6qXnPvpW1WtBigaXH9W+d+Vv3/mIcEmaob9sLY4khk90ufUagPgr3bve
8R482d0UcbcNuYylYX1rhe7Oxs8ZS8oy0/rvQDnGkAdVWVu2sKBD+ztra2LugDTYPWHvdrhS3O80
+1CFta7rehPQ7m4g9mW9vpCE9fT7e7w0K7EsIjkHvzWaVf/88Ugfr13VRRUTFvRfqdgYYfyQ6SdO
1MffR7p0wUPQbusY0HGGq9rZghGbOZ7tFo2NQ2MY0Gf6JHXKGjsmWEgK1I0IiTh4DiPrG59KyNk+
gPDbXzPzXfraySHXRp0iOTfnf4tWV7RKD1m2POw5WeguCj9fJ4N3RVV6oQRATiKoi/E84Fj62aJi
IUmhPclt1srCmd7VsyqOZo14jc1JZl856lwyrv8x2NnS0kb+WHBgsIxanKtusnbfe8TOv1URopll
T5hN8CCX7cSj5tTWk9KHT/vc6qvff+FLKw+HBbSKvF6bN/znXGqy1oQlwlxqG3iNPZl6CtMdoGf3
6ktfoDdJ3P0XI5K3hinGgjVwroGWiirsSTPExAAQzqlpj/rTktxdpKS5FCxsUyciK1j/94OSx6nC
5FKYzP/ArH+sd4VbtzSMeczYOdQEz6G2Rnag8Y0rCgF+ZJxdWYUuTdmfA56dzo20a23bZ0Ad26Xe
EwWYOdLe6qTvf/FgBJPzP/o9+vmDNRHApl6mzacWH3J/rPRgWuZHSVkbDWW1Z0e7/X28S2sPPp7/
jHf2XFoi/NzyGG9ooWZV8WMba7cAGKcUa69MzYuvcNwocLuMeOuzqRkpphc2bjhaPZO5Q2UkLry5
Vl25A1x8oB+jnB3PyqQKVDlmOlYoXlr4Zw599XrbSFdm4MWnQfMJ/FPBV3N+3gyEFZgiCOgx0Wvq
omOpfSvGlR/n2hhnzxKITCtbmzFCaS+0p8raavqVIS6+rh+PcbYhsO0app3yo7gq9CWxlYMlC/6k
aK6sEuM8Ot/EOQ3853WdHVDMRFXHtCjmWQa2f59Qzm7jRd4tK1SB+eL3SX1p4f852Phef6wOFmEE
XTYwmKk8RKQsJ1sXY2uqpBO5u7LHXPyJACmNXrgRvHj2/hpXLXTZQ3brNq+ISCYt4kFbzH9/nmuD
nL08cCSZbA4MEmoYf9qEPGv6O/I1OOalvQNupCbLcGk4jpw9i+7JKH4KKZkq2UG2b5t0XYN5lotl
NOwRwUX+v/lUf4x39lh93Ur1UHvMCe3Trd8RSrr+m24uf395l5+KpzE1G6OOfvZUZek1BDqOEiH/
zhG4XSnrLfLky3Tf3GrrW1cmxN9zT5Fhz4OZAvCjY+L/c+6ZpIAL6KO8xBgeMKk0ZUIa6Z1v0OsK
rrzA8c/686NSZJwsBns9dQ+aD3+O5fXmIGk59MtMJODe26qijnzF4nRpjPG86AD4BPl0PimsqCsL
Ix6xecJ9sfryaLrvv/9Al96YzR+PH2xMNRzzs39+rUqkDo2aYzoP7OeqgM49zWw0VajOfaqjv491
6WmosoF5lLlJAB3+c6wi06vSVAOk463zimKPHE/pyhAXvBRjqQtCls2BiK3hbJ9zhzygcGnH0yoG
lOYUwL2V90BV951BzxKXeWAAA4W5R3Fv0fn5UunypzT86kXx7nVXsSj/HMDOZglmRV4sFBxL1c7v
1moF1jeqiX8BgP6ams6mokloZ9JX5tWnTkf3HHwEbXNvt8F0qN2pXwcU7OqHJFZmBp0B11EONL+m
1RAsJU4KlUcsgGkefI8g6ahduYUDnhNbQu49QkCcWCSI4f3ct5E2wepz6Er9oGBGNlN6fUW3pyLt
TAr5y7TfiO5dyC3d9JjirRrHK3XEfKG1len62oqYC0vG/9OsmwyOqBJOfFSGrZzYywolpiqcRdw0
9OdRjyU1Mpq4rOhB5CjhQBIWlDQLicK4Iz5iif5jU62l+K32tKNRImLSjUNEv7wvUESkYASBwPk6
8Os2/IqMftk5z0OXzTQQdmD+jyhhYDSwRCXpzJVz1FSU+5P6oWBI0yifrLbYDFa/kTr9vgjtRSCF
zlJ1BoRaFof+AumSptbjUfi+L4uJCmfQNuIjULoJ0rZFLvcDV9lHz1fCqdARn7nfua09IYMSZrhX
tCdb8Xdlmy5ql3TYzpxKNQYSMAe6ZE6dFNVV55JXQutODublYK0EMRJVnh+k/HtQ/E/LuuaH/3tX
Yp7/mFfj0eLHLhsolaM3pB1NnYmYHPwrp0X17wIofzzFdx2/lQod6WxZ8HVZj9OYPz5Y8WNw8N4o
dOQA9OLHCY6wL9EOGFgNpIXnBHsXWSuA1mLN0jGz1I9IvvZZj4vpX58RBQiCJ3VZpZL25+MquQmI
OzKR1bbmPTWkR9d4zApzKZxmXyntchANcH2xCy3pUfJCapzoIkpX/VfvhcVewShHsUAf39uP1572
RRyXCEGnLT1/7vKftSAKwB8+cAetdFe90RtC4AcQlr0EeLIlRzjIj6H23RU5V3zIit2QzV0UzIHv
TEtd7MrqSgv3r0OlBX0LTMKY0YbX8vxKaJpxIPJGiqeD+lWZgJhgqGpYwnzt6b9czseBKJJTiser
T6ntz3dBPJCa1DIDZXX/UtHoQ5vhL38fY5xnf/zu/4yBVIuCCU0g+WwMXSnDiEpfPDVCwphzzzEn
Q5weSycj6Ury132aPv8+4sXXp5kmIEcwuaY9fng/fmGImFmh+GwgNKZOtGq+nSrZVC4reIJw4/ex
/vqIx6cDhWmZKgM658iuAfpKCCGNYKOhOXUuKsV0iGapRqTe7wP98yf99R7HvElV5dP9i5nvkuVu
VqqfEOHULrIMLpcqzFe3tWp67h1wAFeS53ZorWJC5QHra9qbTCbKIW9wfSYSMfRV4a2rPvehdgaH
WLVmtdOdOJR/QQPv5kY/rGVd2mYOfdUu2XkGXa0Uk4vl7aK4m9osknNdsF3kNB/6UIOL3cpLos+3
cv5a9OGLKuB2OfGhICwhs8UjjeSJk8lfUkZeR+rtlbj8rPPiJOhCO558rzgxVVX5qwlVruu1usIc
PZNhB86qqAZZTIRBIuJq2WTaROvCpR1KtI38bhpg7Yoa76OxUWJabRvMC7cJVrar8xThnCPKPm+P
pWsebTPeoPsrt2nRLmoFrWc4hEcM+k9F3i36HFlBFJyEMmwlp9xkUbeUOoH0SiT7QKjvhlz162KA
KpTiEvj9B700SwlYGo3vdNr+8uzWrSMCYTNLgzh5buWnJFSOeoaiMEf19n8bSv3zg2hVQHlDxieY
dUisnMT8tLvCmkoVzrreia588H8X0/kmfj7Z2RcfWQ2S3AYnut34N4V0/EfzXEj1MnL8hT7EL7Jv
P8MNjrPqyuWBjeTCagOpAPWVw1KjaOM9+se3b7eO1/pZwmHNStDwNqT15Kpc4nFA3eaLYtvp4aII
LXslF59FX4B4zQEqxeZcjOYOz/WmetJsi9peBzgDo0B/chR9rdZQQPv0QSvuA2Loh9xbauIzh5LR
+b42Uc0GJU+3TNUBGCLWkQLxeU5gqIVfZoJKGrU7zSuq86s2e684mhdBdUTndGf1QziL5e4ehdud
wRmDoJubLqmcmYEIZlqIwJlVasaP1XavQYk4tq4NEmXU6C1JlGUN7QndOIYm0by5ivMBf3kmogaI
FHIZo0zXjcjuOzm5gWb3kaUVFLJ6k+bO6PJ7M6wAbah0GuziTY2avePiazNwTIWtiq5bnSaOPCmj
0aEVm+7BCNXXRjMgiUuYTMuhnWlRuOsTM8CsXM1zXIWdp6L+TN/kcmzCt7l5RxuHUC/X3kQ2NrVB
Fku5ykrOb8N2UAroVdWRfBEPfX8G4R53V2iYdxkM+xqNcuSjY4l8Ul8Ixc4KpBq2Hm/G4DWXlR/l
tHBmbtDJqE6mlnEoon2DRFn79ov3Cmn9ENFKDE8OJUcr3ehRNjE0xDo3AnloUi2LkvPtzm4c1Me7
ILxpw53MwVYLkYbekiplIcI00ln6Erl3VmzPe6+ZieDWhLM13OtmvDDMw4DgIG9ussEyt22uGFPb
xiUVWWjzPGy2zyHnWixYWCzDAXD5qXDNdVhUzkYLsHB25E7i/sXOKxadV1Szpm+WVhTc1b60a7tu
MbpvvN5m3cVjEKCmKo34JZEp0w75nQlxrKUOLqPt0sa1TTbTuypR18zaidE/c4tatcrIJxfYsqHD
9UWBB1jUk67WPu3Wl1kCnEmoazee0sX7OItuHKt/KNLupPiAzLmAlFa0MkSw09xoEYgOHr3Fm7bu
wdquZNecD7G9srv4gXV+Mwj7o08IctKUZYpZYJfEnJikEsM/OvepVaKCAgc7raoC+jV/lkRIfZ7N
Er3c0MmY8NFNWs/fGpKg64uH2S3FLCLfazKk2bZXEVxr/bsLgsyU8a4owYuc43AwOvY75MDKgvvq
xsN84EjGLI28k6a73a2WwIUveuxDcRmdoJFPUswcsmdPK+HfFaa0UWOPC5u2inOTCxbxzfGnDC/Q
Vjze+ydCmhKFEFwxClV7vxCHLlVOSVLuFEyjmW9tk36YSyYCKlSiiZC3Sv6mDB9Rh5EmLkIdy6pz
8tC31knw2OUI05Fjd/5h0E6SpkyLOLuHBRcjkJOw47dTqWP7ztGORiUXTcuIV31K2IqCKkuXUTOX
q6iEhm36OwdHZlrxzVhu8GHW+kSNTQ/JaY7jUlcWckxChGEW+TLiKjRvKvVpkPVZUdpPRP8seubu
wh+KWWrkA/ug200MPBCG1iOql7KZTyaY4qQGcVL40S371u71Yeo32kHmAxS5ufdzlYSn3F0N1QeU
8wkophvaYwo4+o4QsvaGjuNtHyT9tMKDNpV1WMq6l5/QhZMIMqSntiO9KmCDRRnpKUtPch5VBRGd
wGo70Tiz2JbH8ddQw4VqPlvqS+ADEejztyjXgf2pPZZAw0DpDD1TSZqTLIp7w8uxAAbFaahy/rV4
h8NPdJjm7rOq3YG/IO0gezK8ZgEx4zFX66PsvIuketQKnwEd7sbOcFtLRGmojbq1nA4+GLDpwHn1
ynYXNBmXgHrnAumfaL28SjKaVmWSL1RV4MurUgrzZfaCFPLKvnrpqElHCjTJCGh1rPGg/WNrG0rT
tRtTi6eyIY8+89uiihay/18TLMfdW9dAV5oOpbjzrjTfjkgozsGR6W8H7o1e9ZhxvhXZIgfeCZz0
X5xNuJ4qCHVIgjqvrvSB68Ht5bAAo2lNw7ZqjDmVzQnw9f/bQON57MfrS6gUKWnAQAn2YcnwXspK
7NXowxfiSlnx0o1npNQA0UXNTGX7z5G8pCsNO+Jk55bSV2dWRAl3G+4GYy7Kkzs8/ovn+jHa2W1H
tGrTWS2jpZnyYRfY1NGwDh6bW0yw3O9j/VX+G+fGj7HO3mFppEFepxwkoQcs1P6hNa5dz/+5cp5f
c5gIzDBc4FQKzg6PDlgrS+mteIpS/uhh0UtQbuasvmiBqpnwul3JhwanpqXLkgbtvA2bY6+Ft61c
BFfm5sUvjm8B4AS+CONcQon0QZJMg5JFoZpzLmYsR0ii/mulPS8V6LJu8WWPVcazmmo4VG4ZCm6n
oQiWiYYrO46oDLbPCsj5KDOvPNSl2fljOOus/pEHqlf6JcPVyb0q7spgW3YcB5ubvrzSG7t0EVBo
Mo8qVKrsrCl/fgi21Qf4kgmpyNV8Wcfz3NwkzjImRsQ6xd2jXBkTW777fYqOU/Bs/jAmoj8a2xZF
8bOPL4C9MVRNxQUAa3rY5lBu8qUby3eeZV8RXV0cyoY544zNZkb78/EcKok2Fnm+BpT2OnGq0mj8
DtAC28aVi814bfnrqWggoPigzP//pfg/Fi9N6xKkQsxEpxBg87JX7nP7oHpMo5YMuACDnXnlU7/8
4yGDGLFNF5ojpmo3dtyNqxhwKy2C65ty3AxmDRr/ViIY58bv7+3/R9p5LEeOLNv2i2AGLaaJRCpq
UVQTGItkQWsgIL7+LfTgNYlKy7Q+d3B6cMqqIgNARHi4b1/7nAT1n1NsOVNFZpehfA+J3F58M3Ku
yEPRodrv5BTNV0EPc0FXWqGFNC2N1iYS8ZfdSnP2F4NTJXnPRUF7VFE5bgHOh9RF/aCF0S/TN14q
udwyQ/qTxMHS82tFn25MMb5PGkV0AudGxltF2M2hse21URI1gw14CeyEfok7MZngQFC+kKP91Ahq
Kn3aB4ipVj1WUVb0WbQkyvMiqVZtjk9taIiJWJpQOcooySq7LDKfdBvuQ6Ad8sDfm3FyZVnSIxQE
hLUFcyu2rWSsVKeEokbjmQH8oWmjzVQVn0YprTMKyYZBa2Im0yUm3cnYijUi3Q3dcBVolav69pba
ptuZauGaaFUsDIp9QQIk+Dy9qI59fpQ0IYgaiIFI3v780hVH6lt4KZiFT+Wh6S7pI4f345lfYzrs
Evvu9Gh/VRyRcNHZywGA2GFexD9HC+ibKonyOdHGEiHj1Vh+GJSGfRq9o9nmpr5L9DNH9pGdXmGP
krESwGxGX6qFETGmWp+N1Jzi+0oCxAEQylAeTs/rb/XYPDGLJKGmqBb70/wrvq3iOAJIVs0dKXRZ
uyEK9frDGm5ohvEGbdcG2TYU6YrGWEO7zs91WR19hWweKkEdDpVLgJ7vV5Ojzg/VjIkMshjToKfS
sLzO2o4tKOMzG9aRU2a29/z/wy224TCXkpKKMmGdypUkFsMlYdEuLCWgIhD8I//MqXZsL1YV/E5M
26HZYKkBTPS2RyjNqUaubY9DFxghinWBvyK/eSY7f+zzVFFNGaRr0Hcs1XdqPmDsY1FAyPH8drCc
EG4A99oExkPrqGNuWvX69IdzfHL/jrh4mJGdp1LpMKI+3HFZhwFTF/dnRzm2BlRNQfdmgS81rcXO
W1R2Jncj3TVqOn10pePVdrAPuufTczk2iknAAzGBthBqyD/XQJGIKaLoNX8YwzqnO9u5J4h2/5dB
sJYl6LDJAy4Wmp+FYTPICQuN7EuoreGDUXQ4c6E4OhO0glS0YB2jNfs5ExAW8JrViAtFDb66xRrj
Awz7/zCRb2MsNt48Cgo1lRlDRBg8IgkMWi8v3v/bIKYt2xqGH1wu0Xj8dbEc2XUass+QEpVtNdyV
PKzubH/BckOYB5m1a2g6TIP6xSJY6uQx72L6AN2WQyqnjIHFGfKLHa3DAZHa6RmdG2yxYKh9MGOd
wTDebpv1pKNZhdB/aQ7qf9wMltNafGklFRLFlhlJoxFobi5rI5MoKV+Z1YtVZ1BUPtX0jJby3Ozm
7eL7McICiuAME8NQvp59Agflt2oA2CYjG+KeffpZLjef5QznX/NttKGU6lKbe1qxcG+q604zVs2g
rNr29fQ4f938/hmIDUiTSdvbFBB+DmT6TmkBuMKiJLxCTBnlX0L1TDrFLBAx+UXf8Mk8p8Hegh2k
nMt6HJ0lyi3SxuzqCFx+Do77m5wYA12zABNXig4TdVsb9Dim5+jvf9XlCWlljN+4N5omLZNLeUto
V1I1BQKBk/TLKOVNUydPGLNAE4ke4uZPqpguVRpKlR+k7l29+q2F/tVsZ9UpwUOrPuhdfOUrjwPY
+rHQ92dewvyQv4ff/DruoAhvSFyYBgqcn88BTmmomG2VAo9sVyOyiC4ygQR442S6obzTkmua8eVg
nfzXu/Y8sIr/MaYtMu0ly8tUbERTPjhcNypV+tUMr8J26lV2Vkf5z668mCCPfz6AZj0b0cLPCVYG
kXWjdBn5BeM9BGDcQdKiCoF39ty9bJnJdgIhMUpfo1Qd+ukpDfpre6BiA65rxcV51w2F1w3VJljr
W2gY3SPt/SQa/zT2deFB8ScbzQ6HWJJS5crkGLUw7+yjaycI92lzo2n5bqrB8Q0UeqzxQgwvp9/h
39vDLJ+iPQDijC0z058zbMdYpLqPw7Fi7lXgLmoEKjTdwM4q2zPiNuXI5wKUmZeGZbpuWf+4p3zb
HJQGIHI7a1iM/DWy8SHN7smyg9XYOXlIJeW2kbwWjI15Jryc57B4i9/HtRdJjGFq8riZxSSFQgW4
u40ojNnpJWAZp7ixpZsgeD39UP/eH+b7gUo8a3HUI1n++VDh46eyUAjddf+5sm6D9iYyv8R/FSyz
CH6Msrj59GqfSTkGPq5jQ1YB2+XAE+qgX56ezNGn920yiy9EMpxAz/T5HoLRrx17AedVEexRmlj9
rtTprb8/PeBfmr55YrMKkiAAWQb6zZ+PLxycwiyCAMighugIm7F1zhUZ+9+3IUzXafVQSeaOO+1N
mtG+gw5lhKp4oUTale8DI1aM59M/yP7L14df9H2V/JP++PblqnGUJmbHja/iLr7yafeOSp91bf0J
hWTRYElz/IjXTlxJUNXVO2otnt6Igwq2i9Z9evnz6NkYPuXBualAIVFWjUO8rOGTe3beXFJc2Mmd
dehNySvrYsT8+H6mQ9WxiQ+V+WHk+b3aRG+KXnkJPJsxoHbYt0/wMi9FiPbVyI17Oac9o9JXBVxM
M1Z2etr/wZD8N+jOtTSYsE16izKZjt96h3+6AsEykCg+a4Ob53gD1jU1qE5Yh0qxrJVQ5I0S5/6G
aiVqkNkeq3udQOniX1SsqMq+10NM2TK+liP8Zyv7wlBva4oNWfBiWdFNpfvYQufPDgXPHBPbFivn
nmo4gNe4UTddlK1ifILCnJJNPxbs3gObqmDMO03Dpdax3I52OBx9EWXE4pKbKm2mobxyYAT6+KdH
s99RoRwCYV2rhekJuAlDBeCBqUhScmdh8CdrqBKt3xUVGQlaAuBnL/Dp0SdNzI19lvUhDEULmHXJ
+6DAnYJ47mx9tJm4iB/6Xttocd24ktG+KbS7RFJ6YUyklBITNqmxKSdqvuZjgSiAEuS2sw3SecI+
6BEsSNBncdy8R3m2ogUTuG/ZkwCyNw2gganLpn1OIbl3uMOrFCvBZEodmeqx/lIb+amB0ujUo4Ep
hOPCmQMFa2OQGh9k7bmspX0aT9zNa8wyOZxCrhSggvcN8saRO0yhFleFZO8Czh/Nfm7Hdj/BUFVq
rEccHT/78aLljh2Xr63cb5tRfjP6nobhgK+inpPWWrTDCOYOfjJQo9KN1XrLPXCNpbbXz7xUSl88
bSD26u+kbT6CmhpkVM715nzdz0CbWkqAOSW6Z+sG0rn0OTKpoNLF72NmqlJYpvfeQws6ropitFZw
aa/s1g7uDUhzdHivUSle5rK+k6XyhXjyQoqVlU5WLPYxTQXgu7Lz8lLuyr1e9Mg1YoNILLuNQdxG
gnLXaIA0fOvpuydQAhZbDRcTkNMwfQMaRalw3FvTcCXKctdRPcJP3CG3Fu9GI7wRyrQXDrjMIQR/
X25NcGOyoSJ9HV1Tppm1SzGulmt7i5AUUC8MuISXC003hbkjr6MYSJqOkqEV+9l1tvdDLw5RSkgK
iOrsM/bHtyj3QRvK7tjW2zpvnlFkoqfMgssieoxhz3eNipsjdcdkGK5IEd+qk/xqdPPJHGXXbUrq
kC/wKTR6EBHlqpUsF62qm5loSyxrm03NOvHjTVADRHOSZ2qOVzkKzriBzYTN+wSjx7Fgnqcojsvr
CcpMlhUXunjx5f4GXhe+exCFWtITme3lcvmY6xb4LPO5589Ybmu6CVe5+LKoqOZStunlbu2MqlvA
wCvCWylEujFIhzQcQ9fWfhtSudbD9NAH0aaxcV+NDM/SgIh1Mgotyy3xaVZJjMLNvh/S30WDPdhs
wS7MVauCuZq3Fjzhg6D+MCCptwmKYfGUdWm3a2SxcUTkqvjaV/4dzXgXpdV4ifk4OdDVnY6uXDQK
KVzNHi0JzY8TsGeteKzi+jNU0d/Bi53yanLHrBvXY0K5QU2m+NpmUwia5NbiAUlddjE1enQbK/Iu
NORbI0qRf5SrTpWudBZNFchYtvu0o0yCRhuK6on+W0DDSqMnYJ2bUXz5bbeOULhNQNBaXdCLUzy1
aFYCddrI4kuNi0u7Z/Vq4okeAN6H8WjB6OKmQdNd6BlU1806dCUdkOCA0lTWIeL1X2IsL8wA+2Rw
5NR70eD1voub7FZo6iGLX0AaovOgGyNrIO5meAJV27CNDggU/+D/5BG/eLD379I83zhxuS6K7MlG
LGj2/qNuvKtO5K+tovJgmntqq60LkW+hTz+lFZaMUvSaFJBeqvy5debnxQ4eW8bXxI43xahdNQ0s
Mc666bjWRXyV1m/tkB2MNLmlHO5h97y1jOcEKmEhA0+EW9ZY001d4zVBOIg4/SIJ9Q3qcKjfyeOM
vJ2PvoI249FvvSkIoAhilCB9AnmBswaDx4e/pmXbwhgRZ7eXBkZgThkjs0DyhD9dToekNFaeXqPo
qbkYBa8KzbfUsLkuDTtLhZnsFLCE4MGBDQf2e68b4+3YSuvczrdo3anpaSvJLi4yNqds1EANCLSO
YKD151oxLyttepyKj9ZmhyueFAkVmersIymCrDyhLyxvcwUr6Ci5qIevWMs+I4Fpg12HO9H2XjEY
fEv1XgVyrqKQaLURKOUvkX/F/qcyAvyLq8AzyvgztcpdrlneFOp7O2o9BcD6MFyrPvrsJLxFQ+ZC
OX0Aw7tm7wCBrNgPVcvOLdtvBDKrsSp40DJoHPmrrINNwLY4YUa9TmCmJtkXYeXK0D80p+F6+VGI
0EMB6ZpVtalx5/VVYyc74VPj0FqYoIdm4wnI8HORJaQQ687gRAXTVoIONu1yW6AnKfgQ1OSPr0eA
0GXw9umr3kqXjtPBl0VuGs+UYVoTsvHVCSdWYuXK1YsePmpGtxfNm6mmv5vQ8aSR2CBy7qqYlyZX
1xbMSUjKbxTr1yq5+CSwIP7mbKW/Iz/cjDLIH4nFktBqLplYWGsNJMYHhait1QiipPHGQQTU9spT
aL4gbvdGNdkL/iUftERtIRzR1VVf0cVsBczqz9RwTI/S6Cm6T4vTeJWZT4EuX/Klc8023DEMtyFt
VsgFvWZ4rmD21IHvJQwmBDxJW7/r5HhTjoHLu34rsmlN4tgVs5rNtGhZbjrAt5wxfvzBLr5Pk/7D
mWOHaQBLrwZYQihxtNVMQKIRNrBOot7k6v04JSCixRcJb8wXAwIpX8PdgBI8858MrxXxRSND6dYg
vZdh9yfxiSQwtFLhSarw6Cq95cd3+OcZsJdLEE6BHO9lPpogKXC/AtBphGhz+7bZWFa80cHzU4FK
Ys+MitEtK4R/QUI/RZmkF2GgNBu5zm6rqrxtmkT1Sq12ldJ4FpgRg7vlIW9VlGmJ0R7MMrqdtMus
uMaOdQ4Kt0oZ9Vsk1Cuwnb9iAjY3GKydDBMR6ZaNTHH4ClSaT7LnENKAWw4T+Gdf4LUeOYeITcOo
VbijnwWZnxpm8CDYOIaZvEPPWzDt1cbaW/3IPDJvtE1a8YN9OnVrEVIKwLBBL43tANI89J19n9DV
EoUj7rCcvzbheFRSWDVI1mnrzqwRLzuPNmL1CJ1qGVqrfMAwwig3jvJalm+jQjIgk19HK75hrez7
+4QYvuytTcABUZT6J49DXw1m1q/9HktDSxqjQz2k2aaYKerpCJ33pZACL8yv9drnsjGHcrClcN+8
UCSB1hNFZ5P/trQIqHfUHiS8YeR+pnWr+74hL6KJe0N+yX2WoFHO/T0jX7YoCAb/9EkOmBUA54jW
t+COoLahF6qa50Mejsf0vsS2zkrKX11RuXTAbXne5D00ZZXk0noqNBSR3bXMZmnSVNQXDfhIwU0N
NrdGkrGPcUdQoNoGqpcO1Y7ioxsaEu0b5lOMuzXhkb7WRn+tKdVKbn3g5vZ+kLR1r0Ku1Kdr0Y1e
Fb/1/YcvoxwNUcoPsE4H3apXLaBj4Amgcx9x+bgpCIWMHk295BMwCgDocYMcskQoBsYqCtdxBDxb
CottN0yEkYjbqRBK3U7vz2WUj2U6ftwXF9nJ0E8AV9hkVegecdnmSn03e8olxauVpKt62CTOWiov
Q/k/J5i5p3JjNmeJ1OwI+vPmPKZCGf2eTHJNtxa8a9ALLOBMqslPzRuwHYFVw6Sj/XP6hrysbvxz
P/427qLyUCeB1iTUBUgywwRW4Dwr21H9dXqQI1mVH5NbFAVqR4VEUDGIo3xF4qpzUIqMa4P/4/Q4
R5OuM1Bmbik8ImbgzQ30oNCfEBUs4/QZJ/W9zVlejvHdGD2UUkJorHGDNJxVFxaXvU3saxnrESif
Ri+QzeJT88KFVbSuLMv1pzMJibkisUhoUVanVxxLRJLQxiJBUiHa0gdFSvBQYp3hudCfEeMceZ9k
PB1dRRpvzM0xP7+jAsFUWyNLo40bP6lIcjsBMTE61w9z7I1yA7R1/qPSrb6YB/X1uq5ozHOxV/WG
8AllqcnZhiL19Bs9uh6hZVhzNxkqxSUbTa+CCcwgA5nZtVY95tIFHjNE7iZbEnR2ZcvNNhHb06Me
eUtUsf4ddJ79t6SRXY2GOtHO6zrWe9/diOLr9L//T3fz4jOgiO0gKqJxD2nKIq+p5ZJNlwsdyVp3
UDpcGHAxXyvlDmajgesUt47g3SH3k23T5KIx704Pf+Tl0TMo/9N+S21iWYGR+cIhYVKaaEby0+O2
IjIzpw11kTP1uSPPUUFlIZukSWzkEIt1302yOgSlzEBF+a5p4Xy5eTo9l39UIstHqZmoVvgQbXq0
Fl9inllt6fcDrcpS9UuhxSbUUe18KDQDZEK7GpL2qgijR6PrdnIwbrXG2vQYtcexuo7SBqfrt4Bg
JBQ3rfD3hgwQuxm40pSIYs21oxPwmG9Bbu70prrqhuwx8ZML2XrK641yD2HSE3W6lq2BSgKk3xwt
tKzGZx4jbdd/bxsgcwEEzupEEDKLtDRxtt5ydeZUyrpDDYDJaH2X+sdeQTpfICVpuWvl0+8myfYp
RQe1aK76oji0dnZlK0OHoEfyhqS5V2Yv63G+pwVUaIm9mS8w6n52enPKz7xVtxEmLXmq7g0Hdiu9
sllx0xKlTWhHGpRIpm3ehtgcOr21VWvpq+2fJq2QV2MiP5WEmjr3Sc3PvBSUjy7H28wON62kPmL6
oErEwH48bUqYDC1Ba2JJ15YKrDpe0ZNybRggziW1ojIDc1wlPzbWv1ppugdP92IGT1k0eI7cHJCj
btqKOFcKIjKMLxhJoGtvd4quuCCUyfUWOlqAp7loT9NCQjAarhPY8UUeEqJOEEz7/iFD3WYD3aNN
Y2+GT7mc/cqwZwiRqg8RXoL+XMBRb6yufxR5vdKsZJ9VqPvb4kMpadnJZE8EsReTQgvoUu84P0GR
rkyNeKyK221ktr8LGa+yzv4KJHJw0QTkFCOcMl6H5oR/ANfNNLiK8vdek0lMpQRd8kNoW7QhVK/W
9Jr5yMcE6alC+ERn2A1AUowmYnuowsGguC1XtSmP1oX+mtbVQcbowKBzItbBrg8r1ffvchC6vHaR
6W5sGJctLfWKdJdgLqUPn+RmOuwrUP139SanBaVr8gRnqZDo9AM2IT8ZF9Mmum4a7aJHidbb005v
TbL2TyPoNGdAjCcP3ug0l3WpbDM92cpWed0gaqshicz6bq20t41tvUPcjrjoaqgbDBhh5hrVLTFO
fj0l0lpDcS7KZqORXMD27hBiOGg3OICiwP+SLMzCUF4ag/zClVZrNFx7rBXVO0hnkMRJoZLtuNR0
DHag93ejAcFKonvJli90TELUKgGrrlEAwF0EN4qYe2cvFMjy+VVpFndGMqscDZd231UeyauuCGr+
wrMqZog8KXZlKldCLX5bge+2lJ4CHyMK0/J0WdlXWfDBetxWqkaSSrgNFom2+tTWkbXKyvJBjeR1
M5G1LfwXKRm36BXWYdlcBrmxjzMaHwMDeYzSXZEPWEU04gB1dwcN5myfPtYT5j2jtRWk28RIcifo
ChonFQop1ooUHpdujFAiM3nV6mDX5QTM+fCYhCrWBaT5pMoNHaQCzu/JxPWc0rJqFTsZh6AsNjYS
2IA+efBFuBY1ZHHyE0lpk7vDSkUjCTqizGxXEzfXFKdK3f7TgyKSeVZjOm0aQ3oABvsq22KLLyO3
KP+W1A8JErVQNhWd1UZIqVWrxTVkDB1hmEVjGLXt0YEH+SvnX9T6ClFa+6yN8aaZ8o0cQNi1yjy8
0iao7qqWfPmplHCr7IqNrT+LxNingXYl9ep1JqqdP6k0Gt7Io3/Qity4aHLA9OjyNjn6QW34bff6
OvebW8t+CgXVUR1KvNl5ZWruQjl468b7FDe3LuRptvFNDtBlTxZ5lUy2tpGc4i6U5ha37LKtJH9V
FvUaQ4YVSNW1LGmvPdc8von30ceSOXiOinhfjNEVesZN3PLspyTZhZQdnMpw/eB3NdZ3OrAoi5Ze
W0TXpi7tW4q3Ky2YzlRM/6lQLs9D6DT0w0AJQeCwOCqQDZiyWdGFYJHp8nSS6hGjuBmSvF6Ryc7F
2kZJJoptfFH0Kg0HM8AaLjC6LbQW0mECqewfSWk3dtidiavms3j52zDehaiH9NL4q/gf1Yk+6CVg
HmiIj21VuZVfw2IR5rWUZn+i0t61ZvliV93r6SDh2LiweiwbYp6BonkRIwRBJcejzqUuYh+x1WuV
XO4QKNTVcDsVol3zF8nQiPRMcPIX7W6uh34b2FnEefmU9fhuM3BiRh+x9jZJuhvpj2C22eMUT6PD
oUFaWzWHunhtaUptRHjZWsZ+CosDPfRnnv+Ry4Hy/dtY1J0LEh4UAvg2hC3W6fjQDjf5oJ8REh0L
2X+MsnjaZheaMzqZs7ePE/pLOdxJP4YVeXS0Hm0bYXgmCL6ku8ghM9BNH6ff9plZLkUDjuj8Qm4Y
v59z1cat3Vnr9hx+/1gM/e1RLvXrdYYosKbB1O3V5mAnkesEJPSr32Hx5/Rs/lITz9/QbPY8/8+a
Gfw/LyOOMgrdTp3UlUoKUv2fCoGoMICk0wuI80dI6Rf7E7ozP/RJ3eXAcs78gCNRPH4assbSgaTx
F0Qw7MQkFwEiDL/AnqII21ucMQ950Xl+0D/ofewm/XDla9N9oHKQTzF8nKJ7tkLtYcQ/5cyvmZfM
Yg/58WsW3/CQxdEw1vwaLDpfhlzdtsPk1aSxpiDbD/RvZ4OxIx15mZdn3sS8c/49MjfRuZFH43b9
80Vo+TBGOh53rukXt4kmHbCSeogwWYm67joM6jMzNY58x8z03/Hm9/LtFpo4Uuk7KV3mUhLf4nhF
V0CgwMqaXiS1peyI0YIffMoqpnnJeA3X4V4pjI8uCsiVtld2Xu1wIryJJKtwa47xrnFoYARhp7fy
QeeQCqbwUscYVB4R3CdgMLHciYM3hxgxtLoLSdY2VdFuWq6p/RTcNKpDsZSIb6bXBhFV8a9Gg67f
TgfTLF603nyUBjxEKCcm7biju/LGaLgfFTRg9P5OT9o94cp1RykADsVGBOqZB/ZXKwsrRUV1SoJF
l7lv2vOa/fbArDyUHOE0KJv10lXs9DUYs4hm4u6umQaaY+M78GmUdCh3Nu7pz/Lcu5r//NvQWU7r
DvIGtgOUjDL5Sd1nhz0rX/xnsf/1DdJWQNpgziMtkTExN2o5R1jh6k353AmV6hjvwIptY86wPvqk
Jh2DxHGPyEXy4zt1MrnUiltJy+97k6Zz+XUy/Jue2nqZFNZarQAGN3rB/U56b0vi6gaUxsQyzlsU
b4UJGEDYAAIkHIf1KMKpVTRbGulIJ0MZsuJDja9dpemJ24XDLq2aTd5FGKThzWO+oxl7kazRC2ZI
LoRZ/oLhssdcakaxrwNnX5lGvvvvb+L7R7CIf2qDI7SJWp6QNm58PEVwK0budHqQeZNZvgaFmy4n
gAUsbLkny3anz11IdLzFZL5TdLJDl6xrsu15+ehjmL0K2RZPj3nsIPih2Vx8Y/pYZibVNRqB+gnT
yblp31Oru1577PVtq3BlLrZ+JHkmCzS0vdOjH9v8vgtGF2vLjpMuGUNIBFFxm+K8OImLwd7UdXOR
OmcmOu9ry4cra7aikec44jeTiy4de4d91lYbD1P7m1Ftz7T0HZsN9Ea6H+jeBQ61yLY7Tp1MWjUP
wT2OUthh6m51Gu5rup+dYXv60R2JPsle/jvYIsWe+GxMycQ+bilPInpvute8vFbTg4EywuHiq5w7
sOeD6K8H+G3A+c+/bUZq5HSigr6Di++fTnhCbFV9b2RXFgXt7sZqf/XZpsL6zYj3vX+mjnEs+lOp
oMzkWtOZMWA/B2+kaoilGcIUTKpr4Bc6xusJjdLoc6Ho1xmuNNVt0e2oap5+zEff6beBF7PWNW7+
qcNjBiaH//FnBhOmMRT2m1vlHHXt6Cv9NtbiaPaFkw1WzFhlLN1Whb0uG5t0k+GGKLwrR7mVR66w
VndmZXCcHXu13JywY1LAxKqLSVZmEuu5SqttLOPskptgW/pN0qZXBsa+hd/cyYOg3BHoV2PfXAgt
2PhjvxkA0lgR9Uy0E4cpkTFBjD0yNOt0kF6avL3EOXDdyNp1pzS3NmAUJfSRcPnWxWgiT3GknR8n
F0OeexpO12PoXAlT7PUGX2t0CkhbcJexdw06nNbSblISbIoarmu12Vv6F+aTGFT7D50JxEVxnuaS
7wR3ECTDmrq+l2qkMfV2kzXX8WC+RckMpsJVkeOLCv6LImO6VDnIAAqXBAWZrd4tzXGTWL8KeDmj
2Wzm0Kgs1YOpU6jDmyjIP5Er4+vTf/pydotW8sHvZG+WSiRy2JHMEGTdu5UThdtEiq+LoH9CEYpO
YHSjsd87OoiMSngyhfEiJ+Wi45CYfmE4Q34ALeNUlJ2rDfLsPSNuQ8rfhWgPA9KXYnQeqsraJJz8
VTLrxNCxYZErBfKbPdVwGk166qPHSEC0wXnwnWLUluN8H8vt78TU1nYibYYcS6VQP7OBz6fDX5uC
6UBno+2Cys1iywuBifAmWJdSs8tjCTkINoBQ704vwmN7N7RD26B+IptEKD9XPxqGOtdaRgHp40ZW
canhwH56iGNrj9IFpVJ7TiM4iyUwNvgMFy2XoMbBVXd4rbtfEhZjAkELDU3BpQLg5PSI89m2fHTg
DIm5LB2Kl7O4gemKn7KnMSksU+X0wnTAyWxK4z92/y2j18Wjm1pd5W5DTAGVadsBRenpnGtbFs9o
n5nQsW8BXTiGFCo1NXvZOpDo1GGUgO2rxuFMskhvtsDl6v/hRX0bZSm9LsIsAd3CKHF9ZXWbnvVB
yn1uOhls/MVpjs7/b/P652z6dvCh25d8fR7RKF6n+n5mOp5DYxw7Zb5PanG8WYlZNiKfJ+Uf1PJJ
ti6t7pc1udgVnP7ojq0kGvXo11PQ9KHbXqyk3EwqWs44zioDMEb6WCIOPT3Ese/6+xCLq7SAwzVk
Cd+1SR2wVa6HVneH7l2nBHl6oGPhMhlxh3KxqXJ3WSzZjL77JheI8LGkR2Dg9fYv3Ouwmiav4GYI
OU8PdzRSxnVKRwegzWqAxXgadCr8fmhxlbv3wfjTIlb25b3lzOqdVRKQEw8ekXWa8pWQHk6PfeyZ
Ak4mT0OHmULzwc/XZuXmKCtTlzJNhcymsRI4jxrtvT2da9g70kj3T68+z9XBgoUU5c+hwIKF0VCz
nPri0x43EWULu/a0kAtod0kN2UA+ytaBvzSO9fftf3UQmPeruRpJUkpX/m4n1eIgRy2fzX2xGTd6
Gc9xCFBqQZ1BcZJfpx/rsdXAmQI6xbJJsv91epUiNFuZwaTA+DWY2nNNeeH/NsRiZSt1gD2gOc8n
BzIh5aj/JGzdTw9y7PAyFPj39P9wb1zGbzCfTbm3GSS3x5WCFnbCW7jfTDmS5+mj9rGyi8+cK0cj
chrF5ibsGRW85KRq6mhKoT5PLHJwCzX9Va29GQlZHZPGCDw9YVfqbtYYCH+UjU6T0Ok5H1v9tFqi
p+C4xuVucbBZZloqWQhVBGgf2qk9Hs2hscs7VMPBb/Vc9vfYAvw+2vzn386AoZYiQcVqbm//Y4V0
Axe2O9cd8bU5Pa1jIo6ZYC8rlDOgPCypurrQcwlNHacocmSp+yMXPQhaf0Xe7tIEHxYN2sZCWF/2
IUbB2atOIkVQYGxjzTv9U47O+dsvmVfPtzmHMRpAq+WXsGAxYl81qDEHbU8Uf2agY6cfoh8a41RF
o4N8cSiJRm3RAVOFhuv0Nll/MgrrRjjuG8umpXLc/S/T+ne0xfkUTWZr9zWjTQ2NVQUX9C7J3wlu
r/UhOvORHnuEAAhgFlKCVThwfz5CpxjbAPdlFmYGyjNzwBJiVuz2IzJirXBPT+zYbjZ7L1pof4iT
l+fhqCuDYqO9cEPQL6G2D+rX0wMcTYV+H2HxRSQ62Zo85dEpANQhwXt5fS/7z451pyEENu4Tm4Jr
sD096tFpqaqqc/E3FSylfj5Dsq9Z0tkhX0eB6lOS3VZrzm2gBPj8K8to3AbHQdhKdZN+iZ+jaL5c
TXZJljelE8iuXjOhum1i0Tege6mjQJ3vLztVuxSRuOx9RM5luqvMLt3EbOm6LK2Git7mCeU/deNN
bI4zIv4jKNIte9guVeq1IFvc6vVeE6Fr1d0rpuXqngfYWA9Olnp5hq84IptogJFZNDidKWKntO0+
cxI3bICWmky9eBoRLLSk6gS5s5WozRutIBvbpdVeC8drE2C+rMUbH1MvL0K1rrJofS3ca0nJ6vWJ
ipRK35S9dNdFNOP7TXitFU99JZ7rCsbumN0HfXKpVUHn9lYcc3enw2YigjPxEOBu2gsoQYqykmlP
zgY0KUPkAeNZdeTskPzvpF0myg0SMNoCHZCQAbYp1d5OKy8c1X5jBp9ljSJtiKGQ2LtE3Ml18IyE
WeVffUrq9FqfhQHyFKzj6jn20VlTQHiZuYi6GqwBRWN+rdqX2PZmm4y5kepDj3SPSH1tAtCIa3Ur
d/qlSAC8Du9ioqfGpMDisZOtlMy/CMrHYSSPnM6dRFp4WcroVzA/QJ1Dtwj8f1gfdvwyKvU21cQv
YdhuT1De1ilNH3TK5LZ0laQwJ+QC5KxZXsK+d+USKK/WI5FOCxs7Bq1aWxXPO8wwSrYGmrhrzwF1
easn/R87V/E/CBIePv6y2pB+pKFUenE5f+K5nG7lxrmNy//H2Xnttq5kW/SLCDCHV4qKtmw5b/uF
cGTOZDF8/R08F+i2tQULpx8aaHQ4ZVLFqlW15hwze+zQ8BNYVq90iVeZxUwHWV0mfvvEAei57DFa
ZE+1Kdj08DAb0m6sCH5OO02wH09/TDHswwArIbrNm8ZSX5LS2od+AG3Mj3uo3/acU+a7sQwfOB62
jdZjwVbQbglDIsQgXNpiWkQghAetCMkkLmBfOlD1qgul0AgF6J6gdBLV3K+JuK89LTNcXc88x3hL
mmYt6H1PVvtR+fnGaM29hlWTyKYHKck8oI1LLLFrHUPhDCeo02armepz0qfrCHOGEeWpKwnnTWgp
MEdEP2WjbyYt9mIx7QyjpmFo+1spUjpPAYUkMvGSaeFjWqYrW05oJhW3lRm+JtBCEPm866nqoqM5
CBvgWakvZCs7FKM9o8tXFcxYePyYwJ1xWVaYGLi2eosFZgm/GC4axFjWmOBTpVr9U1V9h9www76Q
QfIijhngcdrHzyYNj9JskEVMnauUwSquxp0uZZ4ioaXLwrUMPDcA9dNt1Hza0usjkjcT67p/rc1b
+iCrOjEONLtyHWR5SBKGHj4bQ/ws1zlaO93tKnyyBqcqVf5AYuFFMv8TrbkI4nc7FveyPm5qv75G
CTwipJKG+QrvSlj+YzSNiyo3lzb8XUNgjCQ3Xp5Yv30UXfjwmL2IdXpdPpgYBd3QsfEC1ASRoE6M
AiDUgbMsUHh0UbopLG0pycpT0074rEyMAOOSTQ87DHMdo6xMEjSTxXLVsFdYdqSHfGCqodba9rzP
xnQQ91Vfsg3rrAaXRTpYOM0GQWkbJdyIKSY+qUHv3XBuudbSsDOyz3DqaOc7Fo60FPwv2oqmqA9R
r11kE2aBQfyBrSYj1EyupizHhwtmrgvxRVQfid290ECDNyLjnorquy4IrxU1uJk6ZVOMw104G0Gm
gH5j+soN4brGtDBqdCL4qt9hzpiLWvSl5weEf3MXKjPtpKd6mdw1xU0ylBu1NyC1yTdTTDxK0g5P
ajWhwkohqunVc64Hy565KggkBxiut91OTnMaW6W/bhSaW0YXbKsC77Bh4D3Bd+KXXPC1blkTQWJG
XqQ8sQgsytL4ExUKukINKx7+uKT/EJYoPEv7GtkLA3qxTpC1qAmdTRd9ak2EkZV7WekjNLLLIU7d
oSm3/IK7IuyWQane+RqUfdRYlVnMrG56rP2qBdvTJT3Vu0NPrauuS7v5x3UZ1ljPOYJio+kPtQjv
8wFWtpA9iw3frJI/VdLgIxjkRdLVnp835HFZsMpN8Ik69uOs20uJeW3jJRsQAMJerr8cx7rQJ4Qb
cTy6fSLf11oAQR1XWchmShHyZgj7XbXKm9aZuf5WyWjxrRUS/lcnT/4grTkTHDSn/GNl8HtTuL21
OjMkClD+KltZnNqoDvVLLpthAvc01CP/VTH62zz1l5kkr/BaL/IGr5mz9zvbc2hWW1mBf7w4U3Ge
ujnQ4MnPWiH+hTj6Z3Ghx3JOls/A9Y4uuDB+6x0ux1ibRPFlpdJW17hjbCKxHoo3ze63vnoOaXWi
hkLkrhBVBZ4GU9JRDSWatHRyhVvAHrK6M20qiIG/V2knKt0fIxwfkMww5HZ8HiGp8Q4G0suUTjsx
6td56J8Za/5rj2o1LpiUuVgziL48luIQEFAh1qBdYZuzXvku1PDRnWuMnnpl3wc5Kt0jzI1OXM23
PeN9V4SXQ2WcITHNv/pvj6H+nBWx0YpaUhhBGr3UWjYdOrncVZtxMTSrwjjTnDz30o5urygt2743
Ga3AOy5fJeNAtMCZMU5dHvHL0PwEvcvV3PEV8JDmU5hILO0sR6ShSV4V+3ugRG/jYHtVMe6SsriV
ZbQfQmbnQRr03Fr2slK729+n46kjJdEKJM5BXOH0dTThs8TOdNnnnjMMqIYiaQWF9T6R5Y2lh3un
Ys/6fbxTv+X3L/zoCEuhqgWRxJT0y08VEe9s3ttmmNLU8lmy1eXvo52em/95zcfXgUCLlUax+NhK
riE69X4S8ZlD16nrHaRZusJxCJTyX/IsfJpl11YlQ5gxPIbbJqGdBvT8QzHWinLvAIdX6ushOfNk
p2bp92GPVso8h6PV1QxrVgiwucpX/KuAov/393dqsfo+ylHrpQxCC2c7o/ij5Ib05QZdhrxEmoG6
+n0k5dRPRYwnn4MCvNM4vgHI6YWG/cTFEdjZlx6bdjCHJgB7yE3Uyll8aaifOpLZMcda1gX4qrtl
TFLyLPU+86fMK9bxejNfIdOug8WKc+bnelNZfUw+DX9KynHC79YlQRZx+9lX76r9WnSXcVfjh9pa
8vb3gU8crVmq/zPusVx1JLvDCOdxLXIXSH2QtMvY90jqQNQ3LS01d0Ox+X3I09P325hHq7epRIVs
UYihLVMdd8ywkiQDJRqpeV2OWt/yF1oNMgFtts/HapnDmcuYk3v+96dWf75ttvg6yw3+gknimOok
X0qKVDWpt4PMNZNJNS76195K1wNEMIkC20/OXZGe/Ji+vYS/lnxJ09u4mO10+UVt7hJVdc3aPvOk
Jz8mR6EHLIOlU42jpU9BO1mGEg86mNX7SDs6k0Y83L0rGvMMMezUKqt9G+podSgiuo+ayVCyIpF0
4sCdCvZyfAcLJzbfqnPNslPD6WQsITgxTE09drT1hoMqVGE30/NlDWTIP4jkekKKN8Y7+iG/T9kT
O5b2fbCj+UK2RqMUkCgWap1Bqdkk/quIH4W0UDHl/z7UqV9sFvrNLr1/8PQ/p2YTZrjlM1o8OOAX
afxs57Mc04Vu87+MAzOEnFSubo83YTMcyfDhTL7AvlI5Mk7v9YyH0M+qg06od2dCPOg/9nx6AUcr
W6uKzNI0Lu/gxHx2DRmOYB4KNXRneI0kNYcpxstlvEVgL39/xFOfGH0BdLtccjm2MS//3+7IZRU/
UOMzctFE+aoK26+RXAcu2s4saKd+MvIg6NzyIlGWHX1kIf6zrE/Z8QtFxYCyRJfH7+sG2Zma9OTz
EKAga+TwcIA6GidiGsbNDMBvIvmqLpSFrlQXqvw/3Pij+/7vMEcfclYm6DlmTe3o45sutH6RWQUG
tejaMSLO+WeaVaff3n+HO5ofjdJaWT0xXNwSG2h4CRjk5MFsz0gTTr487LdEIs7z4dhP2Q+0D1tc
sJRk+z6/pv01SWc+qVNDEHRCx5JGMO3Z+b//Nt+GMWjMfr6m9nHUGOVOnSjjz2H0T70uwMdzpATw
AJjXPwexOHE7load3ARUUkV7SZa9LH4dz8mbT/UTOMP9ZyDjqK0tIsfpnYSBGu1GqZedvPHp96Yv
qQISc8QUVXDdq515hWeezjgqDUDD6XokM6gBjMIw9vBZlJHbhXOCyVM/FSYLCmgsSdiTjnbfvJlU
YyAgD+QVwhSkMGq3MYd0+e8XoO+jHC1AahywxNeMonMLBcwEuzBX2L+PcaqG/T7G0aQbVbLVtW5+
kkp/DxE/gso714E59bYcJrTJ/xeU/nFxmk9Nq7atmizE3Mh4HeWLwPj8/TGUM2McF6KGXhnV0DNG
V2PA/hhE744kxhvKMsLQ6rR3KY7ZSbsHMsk9logOhrxP038//djmVTQr4KzRfR1NP1nwH0mSQgJZ
2HGvhbE6IirKG4d/vxgxDusErHTkKn81VaPObEQ3P2xy16Vo4tGz3f3+Qk+8T06GnK5nQS4SnPlL
+7YYSWEjx0bDowiHaK/cWtkKbcE02v4+zLznHJ1bfgwz//ffhmmyoQ3ijmt9Q/mS63dR7zL72iRt
Dbzh7yOdKPh+jHS0Ldm9pBWqYCRVvpdjT3WuJm1LepwE2NI+81SnToY/BjtaZbmaHGImSMLNKcRW
cDWfHYpY5+CHN6Zxa7WLIokxBV0b067NyO8+c1dz5sfTjtZenUt4o57fqpw/6v6V4EHhAP7+Pk/d
B31/xuMMn1pW6sEqGaQgvrFVFlO60hCNV3ujWRTGfCxaVj1H4UVX3YTn0qD+eYRfJo6m/pw4stY3
UBKZn4D20vv0fvLITvdog7oroDFXzlW0GBbBQlsUl8qiXITuc3P5+oycfZW4H2fexD+V4G9/zNF2
QF4euTPOmCyGut+Wyh8j1G4gYr4kvvgK5G5Be/AypW2RjTSRLLp0vTkLwTFsDvDzlLkFm6d3hW1s
SRoBBUBSogO2JHhpoV0qTfkhy8HDOA103drey+XPCOLkqDu3MuVUYUd3DQmVY6rszaL0QF54iWzj
qNNdffTXBd03OLExrYWwIY1I80busiQi/uo4fC5xkOuRsetFeEiVbGcX4VpNxksuga6dcqB/ir9f
Ca6Swjk4ZvCsIQLussx0QwmRciXATpL85g/jhua6p8IxbLFgK5yiKkl6ihNBO1df1XazTbBx+1Po
2dnVIMPjijQ3DeS7iMqAHGDIY8nKbPing4q8zZ1hk83w1oBOyhSPy9Bv1kaVXgW9tOp7+aEcXgK6
BY4lrcuwBHwXLgOtuExzXjCXrEQbb+SRdkcYVsspo9IxStCABMknZHJY0U0pda9TAgGjCheplXt6
NrrtRLO0gRprzU0pCVm+mVy2MTK1Se0vazQdeWa8ouuB5NhtLNgnASxP3XpuyhgqJbCLuL0jhniL
FQWoIACIOeOnFK4O2dGAR1dW3ZVIgiW43W1rj2sfa91QRApYBACTRvwipBcTQ4lB+yetPoACr8b+
CS7mMgSnqXThQe9KbFTC+30Cz6vRj+nrsMCjGbUobFWOWUdLY5g3Qa8HHAxE5xpsnDE3KWaNQhC4
bgmfotxk9r89i8xDOtwio4xlj/kL6g67p0tijqmZm9C0cZvN74/01wrIPx9oP5IjatyZLP1zeSi0
yjEHf76hAUc8T4RRV4mAKs6ZnM7sKtpRiVaHoaVh5qLKBcnfYqoKPZ1oRDQBpnqZVGfqi79+KLrB
3zbl4/QS0wwypZk35U67miwQosG7Ei975ojuReTuNV//8i3+Mx7tOh0Dq+ocl9O1JpEWaHCzF6O6
HQfPFnfOObLRiZJdp7zgChEI6WxaPvqlGhhxiTpwIKnfhIkTlYzRmkzl8MyeePLdaZQzjEVb6Zij
JescpyyDcRR7vJGC6dBDlyBbFAnFdAk34qngrq62z6m/T5cC/x3XPNqLq7aQuyHkU0JDBknAX4ly
Z8R3Tb7Wyz04FKm58IluV5YVJg47uhybM5/aKb4DstH/PLl5VJUixvX1WuPJkwEUHkS//FoxPiPE
9VNwGbZAHJ4C/yGPN6p8p9LGJaZEhW5+qG9+n00na71vf8fRN6klQqrskb+jGbnT4y1gSITo7COo
weDz+1j/dD1/rGnz1HXgjCEro090LHVW0HYUmQUevKNlU+UQe+Og3Wh1s665c0OP49VsLxUsXE7b
m8nAMmQQmsqRO7YmL4itpRn+yZ1iOaTTGzbWbSsqADE+9EVnpI9Nl8sy4ZZEt7//4X+9pKOF66iU
UCclYE3jXm1KjHuBSNKsICMZkEXafGe37OC/j/fXAjaPN8eqsAzLQNjmhfRbAT6qxqjqs0U00YMd
uqUy/VS5gEraQwfXpZXOrMsnH+/bcEfHCtPyhewXDNcm9l4jQ9OVB+lAzPe+awd3MrJ/Gd/GMYxo
BuwQpsNk4G7l5+NVFixoeVZPG4G1w3rrqqT+GDCc/oe3OKfD2RzIVJp3P4fRO00NHB057QRjxg+o
9EgmdORqGShvIVEgqSyvfx/x1AY3J8bBYsNnZB1/1KVfBGmNpmpRhFxJytEesthFFshPvw/zd7OF
F/h9nKOPNogMHa44Rgy/AnCYbuEmF+JZCek77DqaTPkAfn7X1Gce75/6/cf3O4/LPZsCOUFHKX28
aKm+WU8DLe0JZUvbyP2CPSpexXq7tehnZXCmi9G4yCu0V3BJbG36M2rNVTqoXlDkz5Rg67hN3uOE
EyyJ4ZFjLyr9IzWTRRTLyyKUDqrR78yw3BQ0atyxnNt2evzUQlCqC+lBDovrQnz+/jZP/mjcmaNs
wP6AePjnNFG6KrGs2QRedNKnM4lta8FoAj31b+8H5pf3bZyjH63TgZP3s6Uk0CYN7T7QmEIDS20c
fn+eeVof/0jfq6yj6kdD9JwoIYuVNZgTyj7+nakA5Df82czaoipNXn8f8e/tdP6gZc2wULzYRCUe
fdAB1yK65VDYqaJ4zGaRri0L12qYCyKZZXPj2gobnXCDZPREarlRnH00EVTqrG+9nsiQ3/+g06+A
P4Sl8wQ8SfJH2RyQAoOuAQ5XXnE+MaVbhNJoSM8M9Xfb8Z9n/+9Y81r+ba3u1SJP85Cx0nEwMQvb
67GWXsTQl6AUHhXDWUlhuA3KqFuncXzdVP6XHt3//rzzT/r3T/7fv+GoXEukqI9knfdfQu+deuda
YbX7fYi/KsL5Mb/tEUdboOY3najnFpZfl54gjqNvOpehMCUZ53o858Y6msEQ5ItRreZzSIA31/CM
lLi+hqDG6sxDnZonJld1iLTwJGHn+fnbyZ0T1pKDDDhLJ2qKy2y+KLiJ+E6m4u3393dqSydJj0Bu
g6M9u8PPofzB0fumZ6gR7qsb5sYiaNLrNgOOLdMbT3IbpN7X72Oeeo8YD+EN8WHOO+DPMfPC6tHC
W1S5xIFV2q4VH3n/mgZnZt+pBZTmlaJiheIy+Z/d6tsXMGRZmncZwyCwhS2Ysdx8tsiP/v3D0Fon
veqfsfT5Yb+NwnWo7qQNhWrrK1eTVG90P7tRme9G3p2ZFqceiAO3SWuThct21J9DEXpAqk5FmdpY
YmNIEkEPFbcpZ36dEx+tRmobvW7t/0uhn6P01tiU2BJ4bZ31YZNSEqrnFuZTQzDX6JDRVFeM41+m
tmkoBkPD8ap/IsHCNbS733+UE2+KbwfNF48BZ/fYUl0Ww1QWqNtpbLOHa92FgqhU6c5dHCh/X+Y5
JgMhRYD6ZnLHfrTCBeaUCj/lfjbotUttkpCUycu6qmBSEHAY1Br9UyKPOs0t9eRPL2PaT4SCELy1
os2YS/e+1uw039z1tnxIu3gtqf6hb8iszosGQn8t3xUaZ89Y9Bs7nKOuZL5QHedQQfq0EsrPaqhs
xyKZod4XVk5KdaXgyxyMC6kQ1wKdcBbEazmoyTTiHtAYQCMonb1NHfkdTB76+ZhP3FApR/mxkGGX
gAkKYmic8VGkUoS51PmKLIdwukE/KBYRT2ZhNl4NthCKH4sEASvIs3jmm1oearwU8n0b+/dSljpu
pEtPjUwKMvAMmvGZY66rQmvXvVqXiNIBduBZMak8JMJ0BgT/BbrrhgSVGiOfsOo/mjXdO2F/5Tth
7MpRvu/r/taH2WrG09ekBxgWCvJbhPYnr9nIJSu4skNxnxfFg9TIVwbWuME0923Ule4kwne0HfKl
VcvZRkAJXcV4UTYT2SdwsjKkzgNS3KyrQDcMD+aYg70Rd5VaLplowrOs0FxY6IdRQO8Jf9gJIrTR
pSWeP5SrTBu2JGegIq/6wyT5fxLDf04j41OosCGsaqdFL20ycqoMl4mBwlxKvaYKaA4rfzpt3Bjw
PFcmQpNFK6a7oGtVr7PTr2qE9dD68UHummhB639X5+NbHvQ7MU3cEUQaUl5QpYHsu+kMnZCam1Qu
9J2uf5VN3S9//7BO7Eys2wBQ2Q1wW8pHFxQ6+O8iyyAj+PlXrB3SmnQotijnshOPv490YpP4MdJR
+ZuAFrDIAgTmAT56Ugz8LMFGJUwrCrR/XwH/GOpoXQUn7E96yUOFrBZVnawswMISgVS/P9GJRQk1
rIH8BUc1S/jRtjeiV5IjsJ28O3unpARFiP5+tM7c4Jx4b4wCwoU1HBaleVT3xUmYGr5S0WnJLlS8
WQkWErMuXWrd/+Fx8KbaBjuSyeHr5z6RNJUMOJmNr4D+q3LvRwpOes41PS+j/HOOikjCflXKISIT
wQ4dLbEJsbhmDpGQ+wXyXCWbTCUUaJdBqZeYpqhtbekjT9R2kxbq0zhQjFVz6FFcHgwRb1ItArpM
mpuu517s6BOGGdDNWUVOS6h7lSCoItXIe5JHfAEyHxJLhpGG29wOXTn90gjjyJq83PhUfqSqVXtF
zGlq+OxwqUbjrgps25MKwsbwC8axT4fE8V/NdHwQcXdV8ecMorqo2gecLCyDtjs6wU3tfM3hHllb
rHv/KzDMTQ0N15JunF5f+ClKyHh4T7QXYIgoirfT+NEqX3X/rvXi2aTtETty4KYsvyKy3W6QwOOL
YBfSirCH5KHArqhnX6N6N9raeqpvO2rWaVCxFBItKrphpecCqh5RhON4odfJoco4WTb10q71XTVT
tdXhPZiIIcmCBhcpqKOgGXdlL7+lNJnUDA8wNgu7S9cj7o+4i4mRSZ5Vo3RLp3wYlQhtFwJH3Vib
jvaGHSCDbTu4okKKFVjhUo10cxE1vr629XFrTwE84TSir8FSZqb0TDIue9S2eHL6iHJ+KjIydMnm
dDBK2vIql9stGpttmXc6Sa/RPpPidT2JtSIghGMdpQdC0KINQwdrRXdQbWnrqPlFRqiQpr82ib0L
fMWVa/9yJLVkSu2tFhuQkw3XqZ9NNQJOLGOj6hdDCeFJvilV+to9bTJiwKxa+XCy9qlOfcBD0PBg
VC8Sosg520VoO9q1ak+HMCi9HlNmpwVble6X1RLj0/v2jRk1W0lSCWMhdEQ0+ioN8n0XiCXrw2Hw
rTXwfCyExU4V7UqV1H0SNaswqw9BaS0FoOkC4XWe59s8swUkIJDfdf+CcspLOgxOQWbdBqa4yLVp
icbhSnIsDyeGN8b1VmrUP4NaLKDYbpLBup8jkYkFnsN6aHjRYEKPnLpRWK5aKmYNHlPXgzdvs2Ft
pgF5a2y/DT6plr5tCq5xqvK1SOxx2U+GQc5LgqqvunDKgGy1dKfU42UvUBQm6mfTf6Rh6iopXjGs
r/eou/cSBWyR/ulxefWSc5VDNVSz+mJKq7esQjSqq64dRHeGjYeNuEsWl3H40xh4RpPwOuSUJ+gz
9E5FVna/tOOXokOgjmTtMpe4alIIwsR0/dmY8VJAr7cdAYlS0bdSGG8kM7kuatnTTZxcih+szBlb
QKbGRusMN8muI+BiQfdsJ/g7seluCwuMIeB1bWy6JQT+Radkl2rVuZJav/n4hUYWACKYlrGi345G
cCWjYussiyZIO4fiHfAvUatMj1Umf3ZT8QwchTM5+YBjbyyajr6qmlqkjFnirokeKQNqF7q9v0ls
hChqSR7t+JIYTYc0PH020sDeaWl4EQ4gIaFJP7SG4rhSmHX0BpJqiXXOIvLG2cXV9GVWI4tepF+N
trHvfemQ9aipRv7YKilCuOXE+BkJsuPO2XcmYZyBUhAe4lDYlba/LHXjDSzYuiua9zELlrbiEyGl
znEu6eAFhr+TgtbeUQiXrp9/iJSmQZsUO2WYYIImsZeDvarLxEvV8cZJi1UG7zwmg6xU3xM+ktx5
z/TuC8p5BDOMGLtKxPiiJ9UlHNQgLCha5j5w95j2aaoFPViLYuWM8r6O+4c8q2CClfDA8oPhS7eq
xnepDJeicRzX1IBQRPkVmVW1OzikBw4Cf1o4jmvbB7fVXGidtW9t7HN6dTkq9g014YXAVGwxRYNx
eJNqagL0aGNdEexmXnLQICcrvHKIghrw1uexvm+C9DUjdSkYgpXQ26umVzZqQeblEIer3Iw3YcLq
lhbaqkBEBygDn0F2q0A7dBsfe1/XyB+WpCDsUKDO18qFKZNwliQ75KoLaAIKs9Q41BXGVuZm1gZb
RdyKOW61avN1wJKvRtLBapV1x/WgWcfPozJuzFjfjurVCNhgIPBTHcIrq3HwGARUleAdrX66z8Lu
Ee85f5xl722s0Vo+vnbWuBOh8RWpCb9UvBVRvCDhwfH6SoHQXwRPCdlUbhQdREN/wRb1VWh/jCnp
RWmNgpPFPcTJUKbjwtJRcyIsdnSxGKvsvjeUFRFOV8gadxYGVGtILn3SICYr29StCqkwgRhbTLsO
y2FQBDv2csgW4GNrmnTribwPVKiRp3f+ZT3VN3IPgt5wwNQiAJCcgJvSPt36vrY1aRGFClJ3UFe1
+IiCbJ10souNF4NHU7n9hMrL0RqaXJhzu5pYKZk83g6qGv4/WULYzU7RpuxGNZFtrm10n1ZtmKvU
EdmGa61Nn70XSbkq8+Gii8mXMKNyWJXkNASRToYt6+FVEJdvRQ+WXeXkhHqxvo6wmveV2AxdjzfY
UrlIJloDS3Hhv+lOeQPn9r01poUWIRQMzeeR0AOp/4TudjvF6sa0OgyQSnkrQmuhtUHhOXSfom5Y
Ql5fkq62HQPtfsR6a0r6snfCfdf5rtJkMPofdSlaV3ZMnaBfNsQUqCFO9aJ97Mp4m/m3lmbUSytq
3kvgWUWEy77pU5JMWMaGIAZBXQX9RSKXV7URVNd+lcvLtg60XW8V5U0fV4/EnH60AS7g8rW05HsJ
CoCYjOugzjZOkupbpxGe0edeY7XLtHqO/Hwvy9IiU8Nq0cU3Vu5fCufRWtgjURxr0qhiN1qNFnm5
k6Pf6JkEhhZEB1w5fkQtL70o+OhG1KGdeVtjO8CE1MkvisDj71oZcY409YmHdDLSQx2KmQLTRxbR
q7RKaTjYgW+vQjsm91Tij3LimNVZsTaJyXpdjaJ1+zKNbsdQf4kV0sQcVF9AZ5eD3V1I4IGc0bnN
i+AhdozbSg3cPCNirukuStJD1a6kXIqVJ7lPmAoUEypFgvB1683BbjZEryLTgGO2y6Ihts4WwYOe
BWu7dGY/78uovdt1uiKa4lVPOrEKTN0hbaRndyyT60RDJcgUQLL7ObtaakeQFqhcDoE0LK0ykzHb
iV3n6Bs6MZtSjghKSZ7accSh3sOM1Y3hpkiCjZNS8MnDfVH4BPO8OshwxoDDLPREt5EgMZPpaQ7d
ZZMrC1kjyE3qVsVAULKqPhpm+1xxd+kOYQrHIb3LJRnRlNlHGMa1lVy2V3qkXHYaSRjmWA1uAaAi
jN5IytpymgUGMFMXki2S3y35bxYN1Kygam7Z6+WvZIxfWFvvaYi8jqOykrLZMLOgaXcZNzc0WrK6
XzRTizLT2IvqtYzCm6I0dqVFUx7OGE6iCk/GFLaekxmPFAerhhVPb/QvA1RpoUJ2yrJ4KdfWvilC
D3cO5t/XGC85ecb8D2VnI5rgViuja02Mz2pjXvPR3AW+tlSqj7QY981IIn2VeQn5UP0oXtvC2URy
ue+l+kmJkn0tvVkKJbfmM0H1TniEWf4p65Q6JgXIZJl3RVrvVO5T/FQjICB80YFmynnxFQfWRq/a
nW+N19ZkXwzcHXTVRCO5lXZFMmxDcBB8T17Tadw05JWCtztZtoGMPou5Fb/VmrFOFZIQAypHXd13
tb9xxnTO044JRAi0l0qPr1lKM6/utIt0wpYf14q/jhxtNfUV15baHdEPNw1ckx60RKGWbCum/a73
w33ko4HgULEdytq11MqDOrmwEu1CC+yHvKVKUutpadjpk2+z//e2VG4sOsTcBi+xfw3sffq6mwDn
MdmjyLyO7XivFzmBpNV1Rqi3NhGUUNkrxSAqJozt2muUGoKHygFlon2nkqrQTcQQ6na0zJoIOiiR
HByRqIjdBPMRWZ/Faijinns2/4qTyVUxjN7MwyEMS145JTic1lI8u0RGNVjNu11Q/knjwzDJKyto
SYmcA54ti1wsgmJnEnnLD+cnyUdAGnDY154c2quuxiyYN5+WnN+EpT29mgpRH9JcjhFynFTxth5s
iiFzM0SCXg8x9MLUriNtfJTQ1C8sSbrm5zvYyUi0ikUGZjlWHRgdqqCgll8qu3kaQw7WkqFvapCf
Y1M4BHxk/VImbZOYA41zWX6Lydaz1fE2IJR9aqRF/jHZoC4ogIvOInGEA4E+bAPOzJwDTBRjvMMC
4TYEAcJeUwU3f7RIG7LcUojB5FQ6DdjgJrjOY5aDwmCjinIax06oTZxG4g+t6XIvDAmuN0EelDVR
F21Cqh0f5DSMvGCkak2WrMu2IT+lXFeBuM1L4oJsQf4r1IQVWBko+lUdgsfASZCkOZQA8rmRJSXl
uPSL0ZPwPGpNSzpkcHBa5yYCGajo1jrkcwi5+2aScwJHGyeRgNyptEmQBPak8+a+Cme+lBdNqa9i
OR0WY5E+mqr0mORU8URbAki7FvDZQ8neT0TDEiF2bUAoKTTtSkmn6xboDHjzVQMXoFRm6UENMqQn
nzFtHgpD3eeaet029p/KFJWbA1zVauVJwr9A8S69GBS4ROXutPlcGcURm6AaYp+wOJBYbh/O2qsm
Knhi39P9dqFUJaBRGCCBdSBsFI5x+JT373rbHFQEOK1mrSP1zgjEzVzSzyxDudFjj0uQeBFX0U3c
6ve63HLglamkCqu7kQssjPL0ZJJKCnHWy0Z4GpF+EzraQ5vHyyYObxJTvrObhDAFfxoAddSvwkou
opYUTx2jWSZAGg6pXLsTfkgvzpMt9NmvALVVag6AMap+F8ntY57ihav5YLVPPDwrDi+Xlpx+hkPy
DqSRFisXp1nyJA1vlfaiWuNGLrS7lvor0keuUXTyt96S9E2xgWA10VIAhol9Yxe2CTgfLfEygwAp
zTEVz4S0Qr1/3QbDE3hRbiKMy8ppbxH2sgLo3NV23Nz0wu0opxdN4q+GjBO1iDZhmL9IgvRRc8hc
EQbX3fjKduHqKcgvKbmwo/+j7LyWI0eyNP0qZXWPXgAOOTbdFwEgJCOoySRvYJTQgEOLp98PNb07
XTlpXbtXbdlZSRGBcD/nlypcN2t3pIWkFCSHYfyxKMpFKvGVNhl3tcszg9Ano2+07cKgsRavHQe5
SXSXQXLkiU+dT9kY2TZlAc41+8uR0Z3VKJtBGN9pbUa+aPj0C/u+wpuIybTfmu5I0grUHziDXlKH
RmNcDqi1iXQt9lW37AkIZBArRvuqElhCDdlkQdEZ0ak21NfBccnzk7y6RCP4TUlVWTZysCjFLW6t
jRHpG5t7NkLUfWikbHcjaEq/DkQDurlIl8c5KfyqT7ZO2F87Ve8xlqN8nY9zlFNRFF/qunwxWEK3
FGmaGyck8aeY/UhKOrzFl+qOl9IkDortS5rEbeTjPtI0Yi/DrVZ1lIQkp4YFt4C4EELdrgLfJePx
H6QHdwCsIJjrlEgRkNMhCoA8vZ5t6kcicoK8JKzyx0iP5Flb+ICAetPRSAeJAAYWJtFM6oMxvxgx
7hYiUJYdpXr5Ru15Mc1F0Tb6RGkUv3AFRUDYC5mt0WawGbTilNr6hSKv8S4ee8Tmfe81vXYUJtyA
m1PdY4XTqyid7tiJrxFRer+IuyLsSRpO9Js6Csm1gU/07ZjLq7DjfKdYxqMyVOy4Ok1gcmLryL9c
2X+3YwS0Qo2JuQJEbR4/ZJX+AFUAnB2TVUH8/HM020fNVDhti+2UNg9L5N6lQl7y5F5NvucxfnOq
igKyLov8WQf4SS03v43b67yon2oSl4LCAXVqHRAZY3TPsz5/wOYfgEtJ52qj/ZKnl1xpbqOSghpJ
1hQ9CTyx43WValfWuBDG6ICq4K83pjBYqlnzQrWjyTus6S+SAxMKgTl2f08PHBtcpNDaMKrXE7QE
oUJoEJP3sJ526DQ5KW+K5m118tHlDbgNFyISdz9T6sYiOWwURtld4xh+pTQ/NAaKtCIeqacZK55A
OEa130ZO+N4Wkb0OYZGvphG18GZgyOKGyuKzapgkbtOZt+F1P8dVGxh5Z99meCeQrNjougsE83wq
WViyIvbdkGYs+pnnzD2FcXS1AC6mUj1RIn0yW9rfB2239neHlthaNRjqyOM2otULnbOc9BN9aJ6S
c/CpzgygTGj/vIpnlznxmSYraq5K0Mz6EWrwvjfmV80go9d508opWEZ6tCNOkDnGOeJQtN5Zb0oL
kJZpNDfkA4ey7vbhA1Sb2BpDSx5S9sPtzF1ix4sH56YhTzdOldIPm6TuKGDk31a20jGRN55aFQfq
3njjnPpCC/RWTULmJippgrLnfnBL91K5xbWaUKRWt922HOKtIKo/MnTHQ/+iXNNfyDygwFAO4XtM
j5+X1PZ3ksXHjrJuzvhRf7XIVQPudl81HkJPKh2DaFeOnjlQI6XmLlitUPgQhW12V9vZ41JYx9TO
3nOCAUHHyvYhjlTHt0ijRDlqqlsytV9VpbjuC4c9wa4BnCLIRJNssdsozJbbIWySrZWmhzCx7cNS
G48x2XKHFPDdJ5IPIcuKbxPvs2yqSbS+nPkYwi3CimHr6Id8X8CIYaLhgR7V5KT02lWYzHuNzTYt
m71c+8d0YpRAHRUoQ4bMSPsMl2qnZmHuDzP5mbM17yI128+28UYqd2AayzZv9W0dtjQpiPl7WcLb
TgAjRN150Sx6dpVxBeBjFn+7oqnJiImrYoG1yy85GahA4/h7HJJjWs0Pw2LwMixHo6y7fR8Bii9x
Aw+Riemk2MniTbl+O2h66wkjJaeqSX1hU09fiJqroRdGIBf9texhZelT4gpYymsdGvB61urw5DQz
LzeJ20vaE+7X08MIakMGFsBFu4ki+5BoVO+1miDFPiT5j+oGfdkBlfkCoC2Mynsnw0QqiY4f52e4
6xfy8gjo0m0qwgfEISJ81jJ9X8c9WxkJ+FS8YHUegCxVPefH1SAwq84JRJa+Wh0XQhZjs60b60qW
IvTHXB0JhVtuhrLXOBs4rAHkP5Jw8Cpqc8Bfm0Pe2rnvquTVjsT8Jxktw+jNNc5SyieJjHptclv3
lrCbTzANl6Z3nhS3pwmvSfdkd1zFlfkQVeAslbaoQRKNZ/K05420XmuBc0PmxdsoIF3AYIOwc5E4
S/tLU3qDVEasNm6dgvcLdWcaTD99q1ERT2GNM8IOZ+ZLg2mPw8DMeUCIeXaVZTtkIYamLG7u2SoY
k8cHEBzyGWtxL9T8vWslR5sxfNPw+G3UCzVByiUf9NHHibBLxAQdJa9VPSTgLwlbf5Q2p7lrvDKY
qRvFrGiD1VyW87pIPXRuMYkV9rix+mQiWzIk3qttHrM6eQ419cUajXPOUV7pBbO2sLdsTD9iIt71
5b0rDL9ZI9EtfdqbZKscezvrjlKNL6mlTcxHxj4mlDKKxHurWR8E57wN/Fi7fGAty0viA63GZnHr
ljMyTIGky37tlulV9iblT5ksgjjJPl1XeeiifIvIgRzgKauxqkhimxseEL3kIUo6YsscSZejQF+0
aWbnvgwzB5n3HNgCgEtPu23WUlNgWBFlQ6UfztEJmB39wjwcqH6LNrOlv8bpeJ6zVYFNu6mn946B
sNV4Yz/8LIghLeb4s5h6pCVzuPhsWiGRhLTCzgxTmmjleXbYQhg0W5+unZzdksF8qg+5HW4Fss4A
gfB1FxJRNoppqznxvSpD3FcYcrp42o5xyblO/qmsMDGRPhXIRtAtugRZ3zU8KnKDigG7mfDBL/2s
tAwwopyETKIhuU02lCXclpHG1QuERzAI3ZM1nF3yXUfKmbrNzu/UetN0uXUXVcgynHi5yvn8esTn
3gxmrntGTQfkBFWhKPChw2NLKW7KoyHRVRqDTWhndJ0O6lEKxE+1CJI825qj/lTU4S2kCODNW6mk
931YvlU8ZfQueXVMXXlFlKBTkpAS3tsjUoo8K15VwLPUivyaYGUllO8tNwkdf2cmkW/hJkE/FXsR
fYFkgLGOuzkNL3mn44Cyd01YHWgGA1XiIcWV1vOcZ6CqyntOaufWCo0radMMjHMsd3p6k9G5NuOx
SdxgbtXvscruTJTmxsDgn7cbporbzKGSLGHWNOvk0rnk4Q0M+U0VovCANRzzq7nT3hmDntuK09nS
SyiZ5qZP24spKoGeicFdVldViW2rl9qpz/trq2E9qMWjZQ5PA3fWkFhEYzo8/5Nl+2hIoFbUhSb3
ZVPwZG4GdXpkb94lZPktqXPSjSbQFAbvLP+mBn6XTnye4vgc5ULf0B68W8hPJ2HzOIf2IWR75wq9
ASm9ndLoUauX5DC2FMZbVOzFuO+sSr3r+m4b9p0ZjNMQ1G1ueZIS5AFOnwqY3cjaIzrVyykRxdfw
runyFQQb5Ksm8Q/a/lFjD9aKcjvOklO8KNnBaYHtVfODpei5LNe8U9sPh+pzUV/HrH82R4ql6lU9
PUkGlT468mS0MIP9zaJloHGqw6u51mu1D5lOA9mga88QvRmJXlBZi1ZtVecrXBAe1N2w6TS5odIp
hxPOnmtbsY/JuDheh9rHM/rxfQlh1Oyu+mwmldtlfpxXXL+7RSccgvhMN32U+ICoEKvje9uJYzFA
D/IpruYURdQEfd80og2WCFfcVNokxa8dNGImCita55OPpIIgKFuWWXMGlCm2SvKtlcyyPHub1oWL
nFpPclElWfFB2KbfjbqXztaKaWWBnIvXjJLSWkSW5+oJIFfud0zJYnhzCOqsDeaRdiyPoxp+63Hy
NLXTbaiZL72uXOfDcNGT4aYqQ4VkIQaatVLbbsingeOqSrkyAM0zx/frsixkrkDts7Y3PGLN/JB2
GvzJaF9nBR+WZpg8kUU3ndPtiooIxs62rzkV7ubihZKatcfYQNmbnVkVrhbDdAP2ohcdF9tm+iPK
0xjutTT+kSrzvDF0+oqp18kQO9S9cT2aPLQj/45hwp2SaxKskDBO9xzyby3Fi/ng3rq8zl5nshwO
GSDYwP3qkumyIj8IpsZu9DQjfNVhxdI2fwaF8NROPU2qxK2M1huMdMNQt1fM8YZ1gFs2Cyi/ucJ2
jCs0femX8GEYaAwP4QKm4bQM7s4uiRHmqjCczG+RlWCe4RaEpGfV34dJxBGsE3sL6uU4z2aRmR6p
G8eMZc3t0XETa7hQW4ekq9ooFvmxOpxTRn+2PoLQ1+Z9UsFEQo/Y9KSadGSR2QsPnSjPJscGW0id
V0QpdPNBh62Nc6z5Tr1jUwSGJ1nZlJhtuJgQjT/3kIiNRECOFHDfTso1ffGNZyh2FgyEqPgo1by5
fDARSQiDgxCn45UxonfLIrjmgbcvK3XKIhw/1qUbiKLeJkUF8+lEV/xB9axCI88fyd9o7apKgZmf
dEoO6x4CKXs35rGBQGdbHW9bvmItj+QUf7pAYhDI9EOQxzSJ8RgvKebSpuKX4CPlxto5oS6d+oUf
RUxzUevoH23R8KCV6rYo8PjGzb7I832OhYm8XvgYw5K3baVveEKuJ9PZ6AxF6sIqOYMyupz9MItH
ncTeQC+KxdNydjGtXHqQBQvZhwbw3tMfJzUVnmAq/W6CWTGL+s4opz25ueepFhurUJ51Dnz8hdxj
evKYDfz6DHH7nj27YVJD/FJctxJm2YbuY+YJTEU7aDXvSMHtLoboXovieoPw/Ogm2jZFDpJFYLAZ
V5zMwX6UKXuLFPVcsYV6ZOlgQyYuCCbxGOXJIyVGuj9nL4mrKUExvYZSCO4la94Mk3PGHUC08nAf
jullvKvo704Yz1IFrrOLRpDJxReK/kSgGeMPNCSqhGBOyJfoeUlKpbo3VZ2WiW5XRsaOH5r5yAYb
1YC2V1BEzedrVn9qEQucY87IhVbR0K67CusySCeZqvRxaVzvAIccIg/52rA4zDfN+iZ27PYDCqRq
/iQf5qsa2reFdtpwaN77uuXMlMwNowgPzJoPrl09ZROpzoY+nNNovLdrh/CQZz7wm7hLEKcQ2wsI
9CqR+9R9MR7dwriz0CCUsvtBZkYQ98ZdGVZXiT59TW10VQ114TUqq7ELXVWnFlJTJg27hWZ28dXx
dayZ+yBPdMgRGwkTfVmBbOtt0WXgnOUpNI0baT4Ip/60kcTYHQ/T0MAl9rl1HQ0zybPGowvUGTDr
C5cg7Fzuh7Ly1rplUPtReFbn6gE/CG3d+WvFABxi8Tbaj3LtwcDRg6Rpz0I0XJWiYGKoiLYeBls/
qGb2hiSaqJ5wYt9srijm3lUOAMbgHHv9ekhvjcX8MhlC5lCe7Mz4XmI3f9ASswyyuCz9zK33VBHn
BJYT3dwAvlFOHh7NXvuwx3Y/xtFz0ainWZmeZM/nSRD6WyIylehY9DrFaWa+YPZUZX5TlA8LJI4Y
AEI1usxqKxiFts2qAjlZbB5MLHeKWDEeBUkGDDRzj7Dq7y75yDL9M9PfbYOkO6Vc4JHdDyGE55Aj
7EFu+E6r6SDJqIfVAkEAL1nSACGlo307WPldbo8woHfNoO1R93kWh4U1AW7X1nNCYnRniUPffbsQ
VdKGewjLQLqqL+qZvGxMVR73hrU3qfnc8/M9h13O3pg9pplySEcVl01hfEDfIm0urIb9WjSHNO0f
xq4edwhYgjYpDEzkw21R3siyeY2GbwFjG8ipOmgtEBSls/wu44PBJYFkBhXF1O/NKaSVtvS1MUW7
hNhNljtEg59a1m+JnyXdJ/LtEAhSb6OL0ToALLPviJDC0o4mc0FqfXmz0OxORu0FxeFx6CwVpymn
L8GAt+dme9IT0hYqvUFkPCpfAkSs4VTcu+TjxzZkRs9OpyU8UtHAla0se3J8+420lzuWDD7AZekp
oaAGLzo6pXPJDdxFyyyWo12kl9nNzxHMeSr3k576VQcKQ1hgJV7J39/YkXHb2FHsR0nJ4qUa7DCp
DveeBfySzBFPLoaUihmHsZbtiIch5IUKbbjFhNut9iuENlZcvEwNv2JXX9u80t0Y30yM3YKEWdGy
eg7hbuLFBx3Zk6a8Syt7CRQsPAHld9yiWWJsIpWm7TF9Q37aAyUSXy+6D2COi2K4wAE5HfBlQOSr
38FCmY/tel06NsNnUdzHeoImqiRA2+5609cK3GZK/GpG6b0VSrQLGk3TVZJuVkJ9GeS0XsfGgfPf
n6RxonQboRsDWG3eLu4MR5n7IaqRcGh3eVwF9P3xaR5Bi7VxvzQgkWE8/QirW4R/Cvr59RUS+pNR
AYMTVHgzzvE5gaQxsn1i8ZmdTPhE1DlZ3b0lSfQxUVLL3bpbxuwyx53rM+ApZnrsyseJjDytso8m
ZKBMicaenysZBVGR+30Uggukfe0NtPlJSP6J8EO6jq9ah4lyFBuH1EngdrBs+TxTDWorixG0sruK
mvoYtuiZGjSic3k3AP0p8VqBEG/swcJDGaLWclQmNA1ZSz5fGYhojIKhZgi7c7LugHV1VGd9ky7L
TS216pC0bJKR0DmW2UOCearBeLPloyqnW9Pol3tKX6/5VEFbdq0LV2m9pGMe1FX2MiAiZUOtfJaM
O7WpAk7972Ue76OiuAPMYzri/dZa1sYS5g5P9NhQTtMBX6SZn+niqDrZXk401ejmsBclhcy16Zzn
qDstvbFfUfsmZlWJ9PGhyAkM6l2HckK5a6mHPoLd79YswjWzPCERux/tcC8KZTeWPVrbGPJlth5A
JPwc4etecybPkWdLYJEy5FUUvy615WtUTsfaFBPx0V0pvMtFEd9DIN47Vb3tyqQ6iWXKeR4TiKwS
AVGkh09yym4VogOTGM45Q/Mo2B440aIHqJQITeKLVFgJ41o7LCLbxp2KgHfZgkCfFA3bfpGY3301
KLtqXpkDB8nRM43CkaeVqtyXyQxjIlzyCJPUuuE6xUORDHcTqlPIWF4Uc8xuFFN/srt6NwEkNHWG
etP0u7R5tUeHB7Z4cZFZTXX9hsbMI991F8unCDDLSmZ/XskhQyVHvONxMWufKToYmEgxuRPqMntM
3R+aaR3stLk3ubZwoJLMD+4hDcjhmGiSGCCWb7YOXBqzqhGOoPpxvWvGJOha2k20hhljQC7MkDkR
z8L7yc0ekzg2AAX1J6eIToJwwkztLrmpwPiTXqC+DIUJ8wv7LOvpJRnKs4t2b1PX+rsGSVOC7AyG
c9IQ5sUL4X+r4yNvv0zOBY3Rpy9ncNEvVqMbtwU/C9NXnS2pQZ00WelT6T6b8RP6Ro/0mSOH4EWE
3ypCuk3BtBHRh1Wbrw0pAt3Q8lhqewWgOsklHBC91T3Z/s4LvQOeTNKdg5u9T56TvPDi/iU3QOfp
QlZHxrIkJ/XMyWLOZ8MJCgvBrOLy6iL/e8k4VReGHiSxVyT67IXmPDURk3nd7msSYcylI1oEn0lE
4q0hvKmwzknJ9qnCr8X6Wfaf3UDRwmzdmRo+gdFZrsuGDdyKsz3vEMS4RuM9ijSS82sO/il9msV3
3DOLq2sWQYxGZzxkrMiYln4Q60wcDnXkMbgKtwoa+bMU6mGhWWI2+yvZOu8Ezn/XofkuLb5NXDZ+
I7tnJU/fZC92sVUHrdO/SOBaO9O9vBdXYSlu2JLRY46Vus1MCAn9GyD1gDUlSJr6UQE6sKYOODdu
X8tFkwGwEGIj+WWLzPgLD8KvvQEU1qK8XHOF17//F/Ndw30vM5YvnipMT9Ghmmovt7Z6cfj3Xodf
GNbwILhrHB2dljjN//x9iLtJjHjh+2R0YHPVaeP/fwSii9MHaz69Q7ixCdb587dQSi1s9IFvob6m
hkfVLAqb4Vg+je/Jc/4XHpFfGfXJhlFBsXGYEtm2WlX+5XUbNWdRqx6JDYnUG2EQzpTchhIR38s8
36PKz6n5RiUU/4UD5lcvI5E0uNmt1WIofvodRyx5rVPn/I45jSNIJToz+Ysn4le+ZyJiVAdfCsyj
MH9y2bTsrCm6UYKo5mthKXjkMPEfu9Sbli2jgJ/ObymKrAaR9F/8dr96GHWc5rYuDJ6Wn19UN6cX
O3QicpAM6+i0+VVoPZgtE0Zs/sV3+sO4/rMn5g/3pEM//P/sK1QXs6ZID77ZisO3NhQXqfU7izSY
zjYuTeueSFJSg7F33xKleK/aeJv1CC5b6Xha5tKvERp/VTr2C3cT9kcUjDy65OP8bNNpJyO2C1VD
Yoj/z0G9aWcbpfgLX+f65v30e/Mh5HldA7X5n5/sZwtruBbn6O+VfAvbkLiM5OG2pgWcGp5//5H/
1e9jM0mRAGS4uJv+x0ckCQszYw4gruM8ZcOHhjtT9unTv/82v3hoyF4wVqsWPvb/0TyZqWHJpV4z
btjWXu9eokRHuOQVIO7//hvp62vz82tHdwxSaRK06GX4yUdVqBMHsYGivVhhISykuRpfKe36+Rjg
uYqyuphFcpdpcyDyxdNZqYxx2E6j85w52UmgKS0ssXimjmrANNVlk0jxmMbq7R8/6P/6mP4j+qpu
/utHav/xn/z5o5Jzk0Rx99Mf/3FOPhq6mb67/1z/2f/9z/78j/5xLb/K327yt4+v9uf/7k//jK/+
z+/uv3Vvf/pDQFVXN9/2X81899X2effHt+DnXP/L/9e//O3rj6/yMMuvv//+9lkkJSKurkk+OpyE
//V3h8+//65Byq4hQ//yvq3f5Z//xeWt4F/ffDVd/Ntb+fnbKSl5Cdpff4Gvt7b7+++K+Bt1Ahj9
HMM2+EDwh99/G7/++Cvjb1xUBqHeWAQcx7I13u6y4ov//XfT+pu7NuWuxKmrC0fHIthW/T//ajXk
k4vhcBNp3Ei//58X5E9v3H+/kb9hob9BEN616y+orxfjfz90jo6537EMHaOoihjJ+tnzmGplKE0c
NlzOgL6phXTCgHJ09QbdRbmgPY3Lc9xW90ys225g1AOnUo92ioNNc+6FZYDhRjXoPXJDf1ajE/Uy
ttcs2pMoQPKLUU8vplI4QUOQgV+I4aBL830EzipR5MdadNP2y5tqYWGrnei5dpLzaquF7Md4oLKq
50v5IDA4nlwGGAHp7zUO/UdVoUfBPIMdaitqbwIgypkLU0HIta16s/HR3DDttnaw6L3m6TRqR0p4
Eeq4L432ZKszfLvKmgBtGKVmYCntJztvl3ixkGclLwrQUArAHAOxDcYU4qgT9o1Vc4WtEgR72jtW
BOmLkH/r2O1jAzMTmEWZP9cxuqCmin/IUld3MkXioqTZdo7wdpF3ku4r2NCwoXl1Vd8XcCDxW58U
yYOVI4LKrHpl8ljp85k+qtaqd8pkBA3SI6fpHxYj53gYRj9HQoc1pEuhoVMW8hQ8KQdyqBP9lEB3
IhRDhW9rd6U+bNXBwKRl35gLilHNzA5SiSbeUAh7vvAG/r84JlUfb5XRuilT65ltbF/pSTDn0wOy
F1bW/DNtVcIDxYMLaI3eYbhE7fJeTiVKA2gWAoW6awMjUUfzYrskcUC5Q3vRbNRpemguQMeStaQg
4T3p28pPGgsMBhOba3boPBEb7W1d+xhkMu3rhNTEriYMJl9LoBSnCLcJiZE0nx2awr4sOamaobMn
MpMnsoMKXFo73QmrP1pA/VtRdEEd5tSE4bgIp2dWJ8e3UwOaNKFiEVBVgUTYCGngwFOKi5Qhw0i/
zfjb2IrplYeJcQCf4DWKQCghIHpXe+D/7SZdQUiVTd13MfQYjXlKTbwI8HV0ySz9LpJ1HeTdtG8V
LJWl4xydRQeD1X0irZ6Sjs5CS9tks0NTWdwe3W7emdLcIg/Zk53/mCjlaTBMbGVsIrrKzxE3uvUD
qWOqoGmvxuqHmyTioGWIY5yuvE8XNfbopfhOrfE81nnhk1C6AUU2/IKlnvKgfj5nHFC7tKhLz8mx
5EEgBHMEChLpy2sXfpBlUm6qUf6Aq+u9asGYxcNHuYluVjuRVCNthuZdktb19gfAR5hvXXxsGKRc
yGsdN2AO/DqD4nEtdfFV0sLQl0YT7eIK68jQHEKxuJSkTwj5KJxIrEzdKdV8G2vOoyXaO8Qd8Ukg
Lt+UEeGniMhZl4EeGsUL9bV8LCuvmpwXyVC2bYcej5/NGj4rMCc7sw/pZF/csN5XHYYke9XRg/6n
E0k67bEwbrr+s7ou4dezkQZiGwiql8FYnYfmQ5GIknENI9tAKReVSD85iaiIMQNFT0CKHQTjcbDA
QQ6d7avLw1xARkvnFI/hLi7mc0kqGZSzstfwVBTKcJsbPaKoRnpOKjtylIZPc7VV9sgodoWMf5ju
fF2tErpOf47MChAaj6M17oS+jAGOGDbplugNskMDy1CQFsB5wmjT0Vlp37oVPyqGchLFR4Z1TjeL
ZzOpUKc6IaRPP3WowMYN3bLRkRbW4tTbqBTcCaUwh+PG1Nbyvsm6EPOE43xyriLmK39KWQfDaHpp
sxlMOok2ckEv7QoF1kMmpyRXSp747josTaKw3eZGadtt23PizHNz4M1sD3W/fBrOMlFfghwIO/hd
WtGpqeXOZimWF+YdFUKKRIRwlnKXOYJYo8o4Fw6kvSmra6PWXoc8DvrV8kk8HkLe8b2QPKYzVkOO
FC9TSMVY1TxhAcdm1o6NzaT8EmuywtxD0cpmAo0x++3c2EfLnDs/SR2G62bZdEhIp6S8iXFN0O1G
J/vM0XGU0JJ2Vzzbg27gupU7aqol3HdypdaK7k3JUgch6iOiBU0QQX48RTEKz0jRvWbE8bg5As9U
9IfBibfQ5tea1eKp0YpHXIpbJcInXln9a9coCGgUhOqKo773zgDmnqbnTIrEj/mwbeSYXCJC4ZuW
NylCurA1Y4sTEt/vzh6NC+4rezMsymHIyd3X+/K+mabvWn8lqBi6PaauK5V3mQO6isA6yKb8Eiq4
yJ06wPj6OPHeXrdlQS1r72jbSpmvdEIzskrrvTBFVdj0PDOWFSRLQtQzwcEqCcL+EqHUc2g3RGLJ
52yKHi0nmQ5GFmLV0ocTuaw8Ka3WekVvKHCuvBFxE5fw/E1zYzh9dGIEeo2ryD4rsKk7vUR0bA2o
WBq80XslG0Nv7tWTCTYadII8nqw2jG2k9FBxGrTfHOpba4SWQSBhdFrpNwb/bylMlzjf8QW10AWb
PlHH3VHRZuJbqkORIydbRP7sFugKatmdwOjQJtUW4XPz3TzlW2PS3wp9XIVG7sFU0DeUGL2wLB0K
aVzlVbMzkgWd/vTs9NNxzvtLjChvH9ud9GdqI+HTt6mdw85zG2TD8GRyhNtOeMf1TegA9qdiRiZr
ElTsIPHrsvp2SAm7IpP0jvcdeqTq19fUDjTZ8puUzkF3W3jTuZb3+iyZZmDvvK5UCbDLuntjzq55
XDXMzOGBZYTOxzm7TavxouY65pTxeTEcuGZl0pHBK2cNYQqePZo/rcXZOrr7ULjhPhEVoQvOVWZx
FZe2ilTAzKHv5xu1mpkJsMQg8n/Trfp9ce3+1An5qNn9YwaWJyrtNtMKdyWxchDWUPFVTu1Kb7ks
GvIOdFV9UuHZnFVC1orxWnHbY+2GWL6aI9dkwrVjTEGUlRX0g2tfGmxw3uygolQR223NtE2fJq1i
X0RnDL6utWiirREZ7Dx/LPqsBFWaXLtZiBtWS5AsjLG71WSPNFEib0DvBU1WqteZGqFnbVCJlvHX
sMBRt+rwFJntWwc5s0nmOr/VUxGjxFRP0JzGZi6b62Xk+TWI/cZwGp0hE4LMqY8W7utBYe0aadPe
ZSqwT5FHrH/YySDpt1ZsY5fE7Bbpu0Kkd+3YvSZZ+h3TS+rLBOasmPioKF2R7upJfZpitGgoiHhL
rI+8c4hSkLN+VS4RTpqal5KhMzuN6O63tRbph56bKkbFk8kB1NopPxBP4rcz4fm5MMpbzRq2hpae
rU7xGkYoU5+DwVj3PuhIw9J2tZ4/cU1hEIHHN5/rMG08bak+65rPSBxWw97q2GyXVcAYrlJGdxU1
ski+DqvMUSGnG3M70scYDWStoaBgiMhWcWTbuRcTtSQpdt9V2H73q4wSihsaW9zLYlA9aXcPMiZI
nkf7Xpo4gWN6SZdVlmnVc74fIjp4s+al7Ti5ZzSchYL2LB+4qkz0nWzcGgFX6IhwNmLfRwUadhQR
DqswlNQCUhiKt3o1Z1TWq5ZzQWNHogf2TKaAGhgI6XyX0W+EhnaQnoarBrVGjFohSp1XdWq96lRn
5qtNQdEtvGHrd+284ustOhjrZrTr/QjXd+1CZewQ8a/Kqk2fw+Y0EnVPYd06oGUbe0ieo6pgNV8G
yAMGf/LF8A8mgR7LK7WY/jd7Z7IdubId2S/CK/SADxWB6Bv2DJITLHYJR98DDny9NlRqbr0nLZXm
Gtx1B8lkkhEIwI8ds20bjaoAV2K/SAxJ6Yc3RKT9sRhF9mpU/sbjy+qh2wE9CgB2vKRz8dYm40lg
6VFMDSqZ3jCMotHr5aVywpMjvzqtPnZy0Tu6m9XlmNVy66nnacfltQw9KZaEefH+yGlYFkrsofAy
Nit90jFnYfbgNz04mA9FmZGN8b8kxK/nygegIXgdi1K9eJTXrJLaY8PchAdoy+sIlZUtAumHWj31
poudktu5V/TfTW4+c12vS5L/WY8pSPIxj3LWUpHzjknz2LYJihexuJkQzSXpPAx6Jn3Ud56uvDsn
8pXD3S/Ld3ClW9bXdfEQKp/7D4enROfXKs3622HNuR+ZLVBJnhoz3naIapQB1oGzxNFMuwqckP1M
nswHQI5/6N31YGZ5T3CqsRnX3jXuPRxMrTdvSZUdjXj6NmbzedC74TQNBT9iqJ5bTQ2wA0SQxpwf
oxKL6uy0+ZrTqrYLGUFDs9j1ncZ4osazqca7MW6ex2w49dHX2ClCeS1m0qxlM1iL/qXL2IHkw7z3
vIawfBoGRRW9sZ7L71TjVPiaSJs1nJLqpKVOzKqrk69zXNTtRqyrLuFV1e0fczBPo2X/OCbrWU67
hF+shoXbULIuUN6xZfuKI1ud6+VjhWXxMZxNm0Buk9CbmI8SAxiTbZi6bCFUuuVEx7jG3JOQD8y5
cc9OtRsNJkyMCyB2SZxM+znkoAL55wqO48OPRv1sy8+hJneQ8MIXYz7f51b6jcFrHy3hJfCLknWs
bhNjys+Npwj9ccRzxye4xAcvMteybPqgqH0VSOjn1Ehl848vQ+c8ztk9xsnyUIMt0QEFrex8vPZI
xauySaO11+rbKdUurUgY56Cipa6rr2RbPLb0Y6zIjb8UNcFes47uHcWzQ0sNjRYc/MqUDnzq0PYX
n5OcnpZcjhFqe66JbekUsAt0htnCzy8hNxY0vhpQ2Zr2UwuXV1OvNDYJfMW8yTSOMkVytcf0x1rA
NVIbPrJUBWmEYTDz2/fOabaDhWSSCW9VOc2lqEUQ2/XvBMUIf9X4aiM8e1F8X1AOtoKL6ZLgTLaD
QxdEH4YUR4jpO4E5UQz5TGCSfVpENNpFoVCyHdZtHz92Q/Q2Yb5bzdBz6KEu95mOBiPtaf2/Mt/0
F5kPve3//Jt29g8y3z8VUf+fSXv8pX+V9sy/0elFa48PX5A7Pyuhf5f2rL+xtqGMULCHclHbF7rh
X6Q9kF+w0UxIyJ7pIjb+h7RnW7T/uABFbdCbzv9E2QPv9f8Ie47N2giX/9LSZOugPP8eM2bEHdEn
xlLoW9xuEnxaPZ+IMcd3Kec/me7ewiw0d8wrtE5O2XetOV7QK/ciogSzX/klqMC85t1CwAjdIMxz
by3SEakHi6RWYcHJJ/9Uph1W6ISgbY6A1FCiuurLftwkGPbIec1EzEexGTyFRSQP7IQGL0Xun+rs
PFP7zjcf0E23pfDlTlewt2KLWE2KBx9mZ+Aazkpm1dOcvxWuPHQkToWtHXQLszJYxZ/EVxtDvEtr
YvOJwUd9uEO+TiiA5OGNG/wdG/Umr7iXEv+Jy18T591kDez7PyrdPaWuCKq0DUDP4e7k2dR6B90s
L0kM7buR2NfmFYfrQLjvmqfH+D6aVQQQrJ0jktPdthtpLYmhT726U3XLnBFERL2vw/CkvOZRNM6z
VmIUnDrrPIND5w6x5VhqrNXhVa7UNuZmWcP94Ni5zphQTIHTocUOO8nptdaJE1jDSw7Ovh6HXUzW
OMEz7TbUhmjOueKcgev6MU1uHhhHt8ssNsHDxoyyfdsOzYJSIS9py/sptS5Rkz3Y3nQazVtNPCQd
fPYLIC2bP3oEQMkU2M7ZDB38cCSma7WUpzg7leqHZCoOHVNd7PebCRwW80rQDfnLiG3fD+PVF4lJ
kn4dgTks4ZaMtyW2tKbQeEt1HpnRrsdTGBcpo7I2bkN33PCPeoXk6A+7durf0mhgpCGuCQhnwDkm
i/CUDzcljJ+5wmyvhyRD2NWDlVAzPEjfKzfU7R2KqMD4STutaS6trE0M7kgU57iJ4ESZZIxxbfVs
9lyC3Z2ZQMJHsyK69WG1HCytAVgRbuZPYmNcMUqhGLrdfUMynNS26W9M04uCyG0W0o8AmpBgl1dw
CMmEt9c2mz8LxUjizLjUKsQ7LkMN5s6QbyvP+E7cgqD05Fj0P5Yxp5PygLI14shgdmWAkXF/Cb3h
PoqJljTaHUFT0AFl+dFQCLwOWzfcVZN+aQuU5y510Gfc5FS46uJ17g8uCwK9ovpuVL2dY7J3Y6nh
U7QMuSINcN+W2Ms4vxCndKnBgdm3IYHChEQXDiRewKFT9RxqGs/UuogOoQbxzdCoWcMG3R7A/mrE
szGEtljmJrbq+9RGdq0YbF3IzaR0UaTmmqOKiPVvFKR81UQLxQSphmtITBfXJs3mTPWbR0MEdTxz
AeUKa54SdbsSttI2SnbJfW72f0Bq3rcxKcFualSQ+9VACzhZUrpyyLkoHzdVeojDuCYW6TnsUtUh
zONd2d3SUNXEssezpbuBa2Mx7vBQ2VH1YerpLhkxi9m0CIWT7d43NrtHahhuruY2q0K5z1WLgXDO
Dqq16kBzcTnLIifIrd1mx1RBK5qTkJ0R6ADdDyGsTlXhDHHK+bkDUbZawLiTD71BRpcqK6m/8PC+
04TgXXqhblkHZwlJIz1hrvgJjeRtSJPTlMxXB5Jra8W4DRkQCWt8aql8s2z3YI0REMGue7dijMct
c5yrebvJt1+UySscOcVhtFOIfJqwNpHJumX0vDfE643qqnoVJtqfqoE+bRnZwSICO+RMmji7doWj
bBy3+c2oAPGRTzpqPucLwRJ+DRLqvvJJHSO3MPb4X84imSm0sxoNrVzEtHjCQm4uAluD0oaGToYj
8hDfbHwlCXocHsq1WgQ6bNubIe+/hjbfYEXWmZQkY9j0AVrwLh+HOSAKfEnNsd+JRQA0FinQXUTB
CXUwXWTCGL2wseSjthAxrUVKrK3xx1nERcW40ixyI5/X7Yz+2I9hD8+iu5OLNGmgUfqLWEnD1ogF
GwGzQckUKJrjIm1qOCyC2XVhUiJ7zuifGZJjoE2oxYS9+HuopO4il+aLcJpLrI2LlJouoiq5A8w0
Yn5p/fJq599JL899nL6I2P5jLbIsRRy8IHwsHBTbnM/g2iPZsW7MDhYIuu4wzuSrS95f8zYu0Rr0
394PbyGH5x3xd5fKruFHH5bByyCB70ATz9CRdfTkDF05XwTmGKUZA8MuZhHmVu3dPD8nvRtoJhss
vBqYnhOMjR77sqUWZAPiErPWwrpA1gZIi9BfMxK630N3wQW+CZEWUuSsElG89W+ZfZ8bx5SBB3v0
1UVAtzt6MH0kdasVVxeJnWartTf8iJiuFQT4NJK7FkG+RZg3I4u5Gak+WjZkaC78l57NRc2nMio6
OUhFEUI/5JCHWAmIACa+NC1US7xUrAsWrYeofGhcJEI3I08FzEWe2X3CKRzkw7DsF5pl0+AvO4d+
2T4c6ympt8AoHlEsx027rCnkJNOgWFYX07LEKNhm+MtawzW/NWP+IKLP7Yi9Bw9MTOPLKiRZliLz
sh4BSoBovaxMphkKw7JEIV928bzwN17WK+JfFi11SwC2dBl+ebQAxPIGsJhT/6eyhsCqxDWpuPeG
TNDnhPXSGjLfGa/tfdlx5XlZcvaRgR17GM4yyyF85Rz/m/oGdpb7XqMfM5UxWS6oiaj97u12Y1TN
Y+TDeYkRGhtu0jiUk482xL3hebE4Ip6fubIYx9oXHorTYhTv1wZ4Q4EqiZ/6rBSjMVwQ/WAZwzVe
1B6ZdTypubm2tvlhZ+ZToaw9+0TszzLZDaI8NXH8lXkq3vaGB+1GlvDSjG3rMA0WPsqLaoa10YwX
ozC3JJIuE1kmkzSL5e6Thn9BKCfAYRR4freRriE2vjx/7mOWr/McDTA1OUdJp7xoJkI7BWjTf1MO
9ffOEI6+OIv+pSqG2gTd/zsXExblQZt9ES54jhWRNNf+iebv/52O/jIdLQ00//V0dCmbz+kfjQ/L
X/r36cilPgfjg6PjOCKQzQj0r8YH628ebdU+05HjOjTI+kwu/zYdeX/zqANhYGIK0t3F3fDv05H3
N51VO44Ig6/wKOv9n4xH/3CFeA4TGv+4K/gBecowPP3FXqfXQHbJ/CXMDUQE57K95i4wn2n4b3x8
nvX3jjqHCx1/kmnTWOTxx4u96C//UlxrlqAUlQ8FfGNMA9Wvrtn3MoXcJudT0tUmm1p530+pvZGt
YFVT3LIwfAKX8GLFREf6/gWwwH2ocVc3JuPsZN6pW7IjjYo1jJTt06gQD5V172n52S9ImtTDvO0a
EIEdovIGKPMfjKEQKiJCaHM8Pvdp/AFVRAZdCZ5XRkgWZE4ehgxuSJnYm2SKqjWuzRs8B7Qelqyk
8Fmd05Z0BHlIa3YcX6ppCUUqNtyjXhxNG7+2AZsODgGG26Rl3Wb2VGppzaXtvdfR0z8mxbZpAsHL
eQTdulsyWDUwnO5Sc/fdFgLgQZWJR1lVTxmrWGIVDuKb5RZrR3PvSYdtfMz/ZAirUwPRcz3yDm5s
q2CWguq7bkUMSkg0r8pe7FGs8vcECiw2dZy7QzzUtsKT2ykGytIZgjBE040Ka1No3qFVUq1Dob9B
93DX2TiezCa7km46w3w6QRUE/VohhA+cIFbVkAKN9DIy7sZ14IhFdttLtk6sBhztUOIH26zPbe/f
xqaAFdM/R5LgHtlH3Ol5Vm11MZ2SQpGf8+QQaKy8WT50Z1d3SlIM5YPmQ26F+H/FD0gGwyh5ZvUH
4gv+mlFTJy9GLCTsa+K7nfipw/pmL2SR0mB13k8QRWysFY3hPAsrPGWhder8iVRi2v6yISSkZ3jw
lvpE25J3S4Iq7EjoJS3Gsf6VhDbnJce5xzpur5si/+LYw0BRyZdaEnRw/RSYvV09+5LJUQ+FeYKK
eWlGF3KUb6hN4cB1jni3Z/N3SPWbsWyy7O6YRcO8Mt3B2cxaVhLrHF+acbR3s8jDY2Ws9GYdT9Ux
a9Bzh0HnaTwa2iqXGusJZkH31U3Gg+ZXWz+WDmcok51ZjwEfIGNJlG/mXK5L0w8KVXobOjAJtAsG
nbYLGqk/9/NwasvsMefcuCnK/Cv3p2OSEf1NKDqtI0DjbORt4nc9PKOev82rtcSAR8p9u7OAvyxy
4+ZSQeSzpujndD8YrwVjO06RbVvrl3iufryq1AjUiCLw7REXgay3eCBeErMhTJmW7bvBgZ/YCwED
3x32PGchRZf+o1Bp8RYSPF6LueW71rsxmcf15HUHuqXO+jxf5eBtW6xA21SWYosY+ydTQLE9bzfY
04Pbdg4xQQYsdwqZx5Ed4fZVAgA2+i4Q1GRdFWC7y8K5TWP2oAGLguzK25nBgmwNdspD5uwNQVoJ
Cfo8FzpXgvc15+nZl4O5FmV/Kj2HmR08Jy6M5NwZ/ocRQ6lMvNDZKPjbmD640GEVV18ICojAms65
1e4z8ArNAzL3hRgCbJBqfh3m9o2s3JNlkxUJq5HXwxsMkF0D3apRzTnHrN9ibwA4HJ3C3j71gsNH
3r4Owtj3dv/ptTFEYzJRSf89c6oBjgx4fcr9gw17iWz3agQpQ7BW87bEaNDUtfI3Iv62iQpAupDL
9Y0oW4dgLhMOMJBA04kAa4mN9cG5Bxrx1AEBWOmj8yfT9KvsumtD5sfNyPL6zTFSMcEVqBJ51kOS
EMnW5nTfazDpkWnGAIAV02h312dvvmDScL8NPfzqAQoHkiWTDsweaHrg9M7GhG6hDIMDekrm6WOc
YfMRM2N//1bh/SwLeiKs1yLk3cr4Vpl5qtGK6ap/Dhu0uejetPqHqVKfjp4geefWvmdRyU6DNSiO
sIp1cSvvDMxQmQdZpnh3eAwodhFxhiqT37k5R0RT3nVG+seJiechrLckawaDdVvdpqdmWQu5yW9e
jF9D8q3n+msriW342bfRiUOKUyRvrxa+sp6oa63DM/ElnAtDMcpUN2ey15Wmo523Fwus11AQQBin
YlPmBcNOYnyo9EcrQyDN8UtiNAKw+mcel5/RrJ5CMYKnaLLd7OYE6JpjYTxNi+ck1HPzZLfTohSS
nRt9m9/CJgL4amTGk5n4+zb35iPr+ghRrYs/KqvyXrGptUe46Zek10BYAxqtbjXUuPXcll81wkoB
BXdwZ2/l9fOpm+17ryUe0851eogSyK70HebHtCUaGIY4EhWSXdglt6F9oYzyqjrmms42/xA4JO2U
wLd5ryzjjvnzomd3aly+HFoL+JY4th9Hn+2DWQJJagEJLxyuS2h9NAbThQNwkhgUjxVwWbiyqhSW
NY4DbEhZ5G1j1ppdFh5I/ryVCQnTJK0ektCs7go7vTW6HLdMX3Q/T5rzW4UFvdTSGHEDVsm+X/Yd
Uae+MoDNm9m3nGtdtFxsUQZWzIiIz/YmgUt8V3Se6OlDPAxEiiZ2HLF4Z1dB8FpG3NjcwPe4F7Lg
gPQZhwweMr3WOW6ZmPsqW09ECn/jRM53pwSi79Q0r5mqsH10j2Pinrw43/jYGdjsiz8ZGvBVlYoA
vRdQLPI2GdVl4enppB41S7t34pg7kNWcSijrASFY6wnrrbshgUfiOmd53biNtRONtzdtjg2zjefA
lD2vU3WNY4EEKKiMrtm3nZWhlRs9HTUcpgBG2bztNZ/SiDgtujXkeiyFFDfnRKy6oYO46lflcSxb
0uPGxCGgjPM3/KkkNSMOMFCgIPBJ2e78pmVDXMM/TpCSkG2plUnCrZsVXAif1H2uIvXUatpj3EKn
nI+J+9aV7nPCFaD5GF1FdG848l2ruR+yeNXgv88vZpxzOlEY0/oEOfi340gnQyoIRNnlgDiBuwk2
xxJGymU0WnsHKIUlveGRtY3ehobn0Kjh17HD96r0SEoLySBdqDRw6o4zo/WkOoUNZ8a02LAyBX8L
ABBrCzg0E0tlPeXA6Fn1VTG1qyAOuVlE3PZHS0cWGSznSVPAEpxQv5t17mAy13iQKx4tvCk85uO9
z/6OZhV/XViITaa4tcL8ABG0c91mJ4haSVSgNknY36t6Hc4an2a924wmsbjSOFlG5IMqz87sbRdn
7Xfko7bFYw8EHKxNqhOQThtMpYyU9lFAdwcOtrb6eF+MrHx1Xjme4mbOKZfD0UcY8vbqTR5MsQdn
pfsa54SGhc5Glat1KlMRfFe2Y/x4M/tSK/uauZ9hlJrX9kwVu/8nGsxN5VIORUjLf/DE7xLt8toa
pp1lnmjAeBqnmoBcf6OXkuWs7h5zy7iGev8OoY94uIneOHbRsK2d8VW23aOVERobU1dxY5i/pgIR
AQjjRaZzdGh9zuKqrBfHqc0Wxcs/Ir/ZL7ZfVL7+BYB5RMjTrOiuCJ94TFGkCdHZqhVVkbH+KYtp
Z3qQxwofqk7Pq/+/c/Bf52ACAv/1HPxPX7/Nz+9v0cq4+f1P5uElXfB/gwAGQ69tMfQKImS6yert
L/OwT2yRaXnJAbCoY4/4l3EYf4JJnZPu67q3CBn/sSxc0gF8R4/457/80b/tMv8/cgCm7v3DupDh
1Ld8nT8i5ea7fzcRg9GZmqFjXVhZE9nvZaliCmrGcvYsxCZpwQEwM05nn6Inip/Lo+PQOhI60XO9
DGhmlx/rpNkZWbK3fCrMcs4aovT3aVfwPfKdr2SQOLA3Zo1vbOPqH16KcnzUZm7pcmJfXjpny/6W
5jPwIJ7Nf0w8MiZMKwuMirB6bDdZeS6Gr0gv9nEnH3nieTkNBxIEXWPTgJKDNtfcc0EXcdi5V38I
t1oDYtKzPvouw7HJNwIISrjVWKd+tWpL7+x21daGQZ/FdJ00zQYkStAsCu4C6WBn6oES7JN3h/+1
1WKo+42dz9BMjm0ZcmJfHqRLIFhxkpMBPJHDpL00EE864kHzYoTBzetjYO9hKWijuekF9Fm4nmaz
Mjw+uOVvWZvUHvXnBecy4vTt3Z/RJRdqvWM7YQoaGBOxp65YwB5y4FsEZ0PcANxauTGYGCWqND67
GXAGuziQxghCg+e8JqmJ6fZSKw7clQ+6YPIkQgu8BdoD8Wbrs7RCdpRo8PkfNbw2GTUcPXP+XF8K
/UUvx3GNXR7+jNQfwYNxdmxIg/8kLDLH/teR1j3sppWaySWk/bs7v/gclmYfZMhsKsCnyUGg5vaG
v9axYkUWCQQ7C/wY7bHQOQKAeygzPHUt4Phm3UQYzOll4LQVZPjF7PhBs4gEDlggoJ/sGlkeEwFF
hK3yIPxjZnb4izomXmAlFbEQY35meL56dYebov6lEWddYfBwUFQcb0GNuHuMpqQoWwC3MijgG2iD
fe2bx1jyeHPVY0e2WteYdEttbemIC5O8UzD0O0nCPk2eRYlzaHLup4XLLX6a6tmWZgDYDCkWs8cp
JvK7Gr1DsRdvJFOIo3QpJtYHZV1wo67DGMSS8+xg6prnZG+rz6a8Vd0BYukWltqqdfNrSQY6hoNe
e/p6YogAU9mS9BbxT9S+ONEjKZ59CQ2/hKbQdM0ZysIqjXtY1uW+zgROTEh2o/eccojVAV1osNAs
cvgh4eSy3zds49UEQFL/zanBkyz9q9g8hNmjXX/V+V3jS7DX/AgR1Jru5POoTSvzTGNQghnQAoLS
ey8JEcb+RfU5Tct3eXtnWa+9MSINPabdncjPneOuFa2XQjsl4jJkvDeRzvt47jT/Qyt5C2m3gnBP
G9ctdKcgM+hrAGgGKgCbLZemQ8EgUL2xNddWd1020+3wXKu7TF4H/7UVT3H0SLh6G84XkbzV8H10
/SHHOe9QpRhOzlYgYPT+e7zwhiXT60dfgX6NT+BesY4ei/HaaPZ6YD1ObHrlFOdSPdfVLSmSICvn
PdjtT7064+o4yvRBL16H8BRisOmi48wh0tVfcrM6asUbqGHsxWQUoJbM8y2RNBnGn3ootwu2Kp5f
qpnprb/W7MCARleoYXEL9RTvsmUfEpiBY/1rivfC23Vhv9WlhxQHKbHG3Np/Gpq77ueHmvnYlH84
oQG3/nXqnW0yq4+bkuyDBkD5LWn9vTf8Rg1hKBYi8rVn1ZppHwJYZsbw4BY2TmT6HcsiMI07EfKJ
Lx55o+z5LdTOCxTf5hfIO/eixm0VumubZtlSkYrVbmlyh/MX0mC3dWsX4iHe7ObTsb/7I0ewOn/H
V9fb70p7YOJY4Su+KhIqEna2Tbp1Zm0jzeGQmMs59XmJ40wzKfcMYS3soU3Wx0mSLGqKYaOa+LgY
BzWKEKKOH2CitgZQbjP+5pj1JY4G1KHPzh4568vdhIMgtG6yhQjrvbgtdH7YxUUKAkfZd1USh0eV
Az5nCc9Gc4lycaq7SRI2yki2eqntfHZXJs+efb2IPb2mh2sEy2+Rap9mmTzPs39seu+aKkzxoXFJ
RHzu+XjapjyHg30RU/Sa03vIwKnhZPzyJfN3VZylF29BIu/NkOVVbJm4rt1TMwhs7vBYrah/FwsG
v2rijUVfgDNGsKl4PkyETfDuElUZyoskjFRP9CVUs38PnGahX5P+n0qLiJz7YOTDlzljTskSkINN
aj2MOedHSa8D5mSVG6sErBlpnmmnDcmHAy4pnEiT9sPGUeMl7kFNQBdRX24478mfB1E77GwHFhhV
HICRz/Qoc3dUmxZalMFdO+dE0KcY/FmnGA2cnI7jM8jIBTxUQkuY/GdDqx4aYJRFNQeSnfQa3Xst
x8LcYYHA6O1p910YPfW5OTF34GvAsNFtigKQvNboYGlG58ug5gdvDamH6blUe71PN2Zl/Amx2kRd
e2VnvcuHkH45VGqpn3MieUWMQ6TRH9raaoKoT34Fq/eKkOBmrsY7EYenhHHCHNBE5GyAN0EkCMPw
ELJhNxGEunRfRu7W4zblszXzRiyXJtc0uIxUO2OGip3mHUsKql+MPjVY/pmah4c5ZeNtV6eUq34E
6Zf3qHYjkohiCoBBcsymfpvjcGkzg7ntZqjvxHfJS4i3mPs09vzN4q4N4T9k/VslUa3EtI0mSmYw
WQtZ7KtQbB2WucRVtkM0blUFoJmUGYmxai8Z7noNGmHOyhh65j52xJNrRKfZxEZbGzgQeKxO4d2A
nX7M7b0hrV3T+ucsgZTBaGWE/QPJjFWBbcAp6HZOL/2MbcDXeyKz2bnK2nPU4pCaq+9WI8E1v8Vu
u54wSGlReAT8ca97H32tv0UjTQPiy3a169jST1J9ysjnqPGH6oizbZyAP7y0Y7fF38A86eI8zvR5
r1gMjv0cb0TDZ74ZRcrpoKjXjctdX+eIyN22vDlzuM5r4Kk8wOne6Q5sIUnijONVGMCrUZMxO+m5
sY19EpppuZXqVXOrXb+w9kjOBC08Hge5LfBxQzjWEo1679oSoBNGKh1UTMVI3qf6kxPfeqssfmiJ
eHVCAHogxeP4Be/0sPawu+k4MbbpUpxWSk6CxI8YVeOtORTr2a4PHA9WNWBsklrS3lY+KQ2Iv+fC
sI11bwGx9z8Kx/124QU50wXb3QY72dGTHv1JDXo29gcWr6QosrE5O+6vTYiThhRqvQg5ltWWdsgd
PTCgXYoNKtBGxB/DQinprFNYhZc8Tb5aPd2EtX10RLlXdR/QP7a1GXmPOTieFY1uOOdmTF/claqq
vvQxnOLsLcqdk+kmRxM2eTTzgk5v4BmuffSnm8In+jSmuGbG/zHc38af90X61uBfUHr6VUuxzjKI
qqWzpkb6gGXlZJBujUmtSkp2uMhgQu3KSFAr75xpZKGHNnnK4pwu4W+O7eQ2ZHdxWv8nL1sY0Jyt
Z+Pal5gBqw+j0O7YOm0Nxzjl0/Tc0TjYYo5By6hqgHvmdVD2djapASQWivFIFs2Lgz1vqhAw6mpg
XJnPU2MA7tNws9D2OEG67ajpQdj0Bv0Ao22XgkdyXTLJbYmLPAocvTpo80yVn8KDl38stynDMM5G
+gZUbmf4N721v9XSa5Nm4HKGoGysa+qXD8RZIbRTMIklrix+8/gbTXaDKB94uLcsp8NHPgWJPYyc
x9BALGtneO80IB4EC3Z3nLZh+VHHHXFWNOEw3E+C9h4enyJ8g/5+jf3LOEdH0ldHqwx3rp4E9aQH
TnsvzWYjQMXN6P8Ej/ZWl97FDAhDROnRQMvmo6jpgerU79Bybp38e1M229aGxjmq2xzi77Y/usrc
5pW/azyxNVW+2A3kT2m4CA8LNbPj0UT5X9AUocNWiux1qA1yPUYkyQaHPUjLWPXQsRpxy3iHi5Mo
Fxon9UJAuB/CyD9Fgx8MHnYuMa8TWkCpQXtNLZ4SQ6e22hIlb6cPTN8WWQzrIRT+kzaMt7jD32y1
2yz2rwZikx0aJ8V5wYya42RGHN4BWGDtyqxXl7Sl0WabTn9eAunYKv3ZQ+V2v/1SCzQHei0tL7in
YJuOpAJm1ztzCVwG2g64/t6L6b4o3E1TW0f6y54t7P3UnC5xtI7127cavb0wcBXRGLKlmStwo+il
yECOifCcOxTXYrhyjnG1wOz5snAhP81AYhpjUyF/T5187ntnSzgpUH34J3b8tUB9zCexlqhKTdoc
fc+7n4twl/v+W+cvhZDa1WJ/S1CJeEvl5gGJtU9hDRVOzPyKMVSue0NWQTqxdmR/fPWhKh/aASxQ
pz7wzTL9gYOq831CZmWG2xU3BTbTyngksr5trXKLm3TDD4xdh2bGZjpaCZ8Gjmm5Nj5OPa1BMsdk
L7oHyljOsBkIEVVfaWE8igzkPtLmHOr3CM1Hy44JKIGNGVhJDn2AFOAxdHHuCuGKJ00b7gTn+j5U
m0yyberxnLCPjg5YQZ/yMb8jI/wcUzuRCz6X0l1NiFU2pvnKS/eKY7fCmeaUJPVq+Vg390Mb3+Pq
pJiv1h6KhGLbZUVo3vEmrvsyvgnY3jmZFkDfv82o75L2lZ3Vg5b9we+KFfkN78HH3LzQxBK47Y0y
EJYLv0lULvLHsQnxu0FAD9oIjUO0D3QGLu0hoFmP4z6cx52ZFjvHOzHXdQn1ODfJsdcq2zUtPDRa
PJEbCCo747WW2wGMr07HqT7RQKJIIakQWcVmIiBQecijd7B/4apzx4fFPDTpLZ2FXNPED4RhXWdr
BPa6CMr47ersMbWLk+OygivMb2ASH1o0vdik31tAYqsqB7gFvzWkOHjMXC4KFvJSU49TGjPy3Ube
mcL+qjhvDdVX5I93eDsZ8Zv4g+ghOeGZt5j22v2UdmxjyKv71c5sTBDzvDDYyKO82VE9FhTwYJEQ
6tLcmACarfLS+QWRL1zCBTlLZ+n4Mx1sZSOPDoQQswn6mjRevdEYHidA4MSUSCbSDsVqFGIa33pZ
Ckv3TvDwV8afVOfcPShC8YKrRTYPU+JexUQSKMl1Qnc9Qv7NpxpN+FFJ8ysAKzmR5aotIWlw8ZZ8
upvuu054WBuhW9CQAmTW2kBgw72nraEMBH79zbYcX4KL3s2zfbK3+T+zd167cSRbun4VYe5TSG8O
MAPs8oYsepHSTaJEk977fPrzhSS2yKJE7t4UcHqAwws1WkVlVESGWbHWb4o7aCYrza2OS1Qcs5JA
WiqHNQlg9PBjRA7RsWzCRTZ+jrtkrgAwr+R8qXvOVYdaSnJXQPmVmX1x6dzKnjTNEVNqvEstA3cu
1TcV/tamdUPcPytybA8C+T4a2J28Crc9IdP9qUMG0HPoJ1DgQP5Sg7YMFFDXAdycIeQyeOuIjdPA
4lJDmcz43LrKpgdL3gjGrgSuIaxO7FJiCjcVVN/bArnlKqcWZ7j42XMvkFkj6r7I+2HJcYEKYLZy
VEziI2wFbcVfWS4Ciio+v94y9/VPVHBnbh/Ps6aZ24nDxbs/xh31KqfsqyCkQKHlNpDUr1WG6kFs
XITkKuCycc188ELtDIDMDHbo1DLHe3FF90d5F8BHrMk0qBB5AthrA3qJtsNoSdEXzRs/55gZ+AE1
9RoNEIQLfdQvHZw9Zm6gwf7V546bz6w6mmeWtB6AfbcB8QXQCDiwya7CcwnvpLVSEmBp4wr86jRz
UX3jthcSykdovEZ2CquTkjKfOWBjArs47QjjPIH7RybbUh88uT0a2IIiAIUpcHsAwWu7/mrShyAv
5pihnlVa+1lqohnmLvOGij7hBHKdljbX5GElWfqZJbEx9qW9BoY989x2EupfUh2pQJXqLLZ7tUs5
2wJj3J4P+n0X35oKQQxVCFVG6NK8M6pL1wBciyMLmJ2GFrrsrGJJxLqCzTMSNxNU4oOuPK8bfdm1
VyNXhH7EUL5KrkpQ6EEcUJGVVkFM5rDfmYAFk7y+gFhOraEGTq/f+VZ/IqtqSLTlI/5PUVvvqLxQ
5C6obkltfO5R/I4oghPJPVSiKp5SHs8ok+uiXm418SX3rxlMJaLsFrCIWwRQMH1bm+O8DWgnTe41
UYPvRDW+FXX5XFTodXJzomKfuP3nQdTw4drdGhT1EdbeJEm1byj2J9JVLWr/DiAAO402QEAXZVTf
6AIlQHaBMqlADjg5NbOwKfkDWEEDvABN/U9aSPrVC7NjO63PCAOR/xSYhN60qPxylOkys3W87AAv
aH5szrHkYYJG5hcHgIPtgK/qRGIgV6ptBFJriiLGUWrpX1On/5RrBXbD4CUS/E9Rn+RUswBTZLK/
N/AkA3QB4VZgLgqBvigJJuCuTHFhPu6g6lrANLIKFtdgp8as1LozqzeXvW+tKUE+IJfqLGqB9giA
fch6v8uBgaAouO4FLiQDIOKO1aekVvSp4ajJzRiZ55VAk0Qt4usqEZkskCZ9bJaf2zGBJBu5lypw
FEvgUnCS4YKgYFEUAlpBZeW4K3siQJIJ2ScY55AuOOqJ59jIr22gL7yYI+ReppaT5VzNyJcATNAA
ywxcB3LAMwEgmjQGQqcW/caSw69upzfzKAnPVaneFgKAg8VbpKGaXDuECgKjU1HVAHUDbqe0Hdzl
FSoHoHosAe9xwfkMQ79ua9Jvw52Kk7vF7JmgCaFAZ6yLmcbl0hc0l9DZSBFXjdZrrvBKJIshMEb+
iI1QBexohBEE7IpbHoV+494CmTTq0bwSUKVCgJbMID2u4GttZY4uLKpAgQiIUy7ATh2opyqMESQf
w6+WAES5IKMGAZHSwUox/ZFTtqu5JYUhaQ/bXbSNWiF7DshqrPJ7X23Ayufq1gWHlTbaJU7E5sq0
SjIaXnBkCNAWZl5Eus6dJOBckgB2FUlEPVeAvWxQXziOzWsBA1OLcOc5AMMCEGJBjySlrpVHZc54
GgJGpvk1N5C835IoAWI2ug96Rxo8sstLKhkXtm9edwKX1qchNkACq1bgYL4okxFePkC2pgy/UNhv
qH1Aoh0F2i3Gqgk9A4MCTQjVNdxFAONwVzaRdeKq6IP8GMtmLwkkHZDbduYjR6OHLAoHuB14BjQ5
BAJPlU1vpSSYZ3lu+YlqF5erHFE4TWD3WoHi0wao4raZItsNwi8E6hd7ItdOackUKMAcLhvmLumF
4lvno1PgHWgo5FYAD6ZWS6wItsAAVkiVNUDCE3810q5yaHwK0gLjNXKvlA+oJ9XEPo3AKapOuegB
LuYeZ43TdESqhYfeMNUWP1U3Uq5QaZAjdlCBgcQX6xoj0HyaA4/sBE5SLsezukMfC7obvM3KxWqA
LVqy6ktSaExxgbi0NOm+L5Nmjno14RWwTNmnxNAq2ZENYNPLq6UGgDPFaGdhREgagafc+vZ4JAm0
p6uppy3wTx0YaNvGV71uXwzAQ53AumoFXrQzpBN0m4SSbL/1gJQS4JxiXHPvy5wOLbVeCy0ppGMp
/wbUgSVZ3euiMJyLErFCmqBJgw2VAqRA+qinxKReKE1XTDJJvuxVLom6r4EVQ6HVTPZKYlRw2sd8
YpnRXHOUE5ULB0kKgPn5GMrzcoBWM/juQzH0yzyHRVtF8Hdt0yRHjqNnW0XXfsrGz43yvNdQgKwL
lrSPdofkz8gJzDLNWJmRuqwMw8AkuJYmsTlcWiUFu9hCSaqMYSHJAhYIFg24n74dNQ+BoO5SaZBT
DdDz9l15HuXNMfbk1rGC+giYESBktVqecranU12IlMRCriSrEC5JhYRJEzRbPSJBVcQle44RXNkx
CgYOyicaQsOTUYih9Em2AToH5kEz5pUQTAGpsI5UA1ArKsYpmippEqoQIkoPFGjZn/Qor3RWzt25
X0RauKtRZgkBYE5DtFpSNFtcId4ScPNHy4Ucz0XYA70CjbA2RcYR44Rd0JZQZWLI5lKDKIxWQVjR
o2gPJWXnZDh1hEJCBngxATiHpGvLX6EJkMCKI3gVKM9YsYGFDlo0ppNdyUKcxlP80w61Gi3u1n6J
Gk5uO5CTeVuukLYZoO0UWK9DecOOohMCOGOBFA54iiP8rFHjFdcTYXSuwzXiO2BoB/tIUUA2FPCR
9Ny9yVLkeX1BVeo6DhUvzde1KXJmMbn63FmGZNLnOkwnzW4/cyD56zIjROrDmx5OlAI3qhQkKacX
OaNx18CecgXkBjaVLmhVkSBY1TCtRkG5CgT5KhM0rMDwj4vKwaiHxKkgaimtcqkoag1WRt+Mgsxl
C1pXCb9rEESvFJgOxsNHlkIdx+ntYgYPfV0wjTNYYqholQQp6rVkmZgXInl3KphukSCXIVEneBBf
ahlcmmkZc5yDINN0R1UIpSyvMR0JlwZ8NdKMJiIeUNiCIoFEgzETiURye3p/HAvCG0oM/UxmBUzq
uDzFVfyh9vXw1BZEuTij/JNWFDkjQaNrTfQ7Yq++sXQodraaQuUUtLtCfC3u8BhdwckbBDkPDRHg
NILOOYwsGhR7dr0g8zU5RFkUiz/pguhnCMpfH/clYFBk9E1BCHQkqIG+UV7KgizYwhr0JeiD6aDM
A0Eo7AS1EH86HD9hG4JsASkoCIiDoCK2Vb4onPxWtfniJmzF0UeSDPYiEoMmCSQyahnMxsQdAHXh
Hjtt9fiL1EN/1GrnRA9JfsOLVPKKXxE2axhrCOKkI1P7FlRKtLk1iDkEtlgB3/rwLVHoICEoKJi6
IGMmgpaJifc+g7yMBFrC1QXX2aryM5yaoXMqgtjZDrYNuMq2piqsTynRh4VTQQStYISqghqqCpJo
A1s0E7RRWRBINR8qqSlIpfj/yfB1IJpiJPKGCKhyKKAqmBEQjk2EGW1d0Z0DHEZOZT8JuwZT61vQ
qXi7qptxHc7qbfd53CEtv9RIbMynzlpZP0Gu/MCEPNOCfMmJeN4yYJOnTAWoPlJaDrRczfNg0t6M
SEyshjPiLWUaHA23pMbwepua89fb/VWzpqDQQ+7Q0PcTwJQnBImmrV3w0dzavWRj4PGAjeNbksPI
ZT7RuISLyJgiRcvTNY4l6xtV/kkTYaqQNQ4tUt5Er8k+1u5tnBJYOE21hqP3en/UX3boSWuCEfKk
NSdVlbxFpm06zMGtTZSjcmEsgnOE1c+DZbSpFlfFTF/EE22uz9SjbO1smlU6dY5e/xpCPvTVTouv
+eRrcNsHhFvSadwdpsbEImk5TOpZsfOn/ldu9AvSwrhf8kaxI2A32b3evvpW+wfEl75UegpEDANx
5g75oYm7sU7iU0oE025R3Vpzb4K/34QL1e6Bg2Kyc6fECjtjsn/wvr7+XX79RgA32RpET1kT8+PJ
UIAdRA+9xZpRikiWoeaIOfL09SaUlzwfMcd+tiGG40kbFSkPDxFY0uKbJt8loEEm98EUWv1Njhoh
UvCUVGfZ6o1WX6K2HFlFtxUZCqQeLIEqe9pqEKbmgDyMsDRd4H4BcHGKQePaOypu+o1+S5o5f0PZ
+mU/n7WoH+xPnS1hZ+1o9BOEfywy8MFbQwlK7mDmPm/iYCOS68FEd5dO6UtLnQi29Nyd5fPKW+Kc
AZ1+5u5fH0YxFX9q4Ir9gQbhnIGngwumyAdbUBVbOuRZNHJ0+bgghZCqqyKDqa2vX2/n5Tx83s7B
zqDagD5ymXaELiDKlD5Zkrfez6/a0GRNIPxMIH2Her54Jjh409IGlTGfgEM78t2717sh5IdfjBe8
egCN3LINKLzPZ51TJ1ZmlTi5DVPzEwCYZXqEt9PuuGGtQwJeYs10TIJlzaG5sS/i82YLPGFSrMxz
Ft8bY/qr74JaisI3URSBhnz+XUypdrRiRKithzfLdb5SIZpPOn+RdjPcPF7v+a8G92lj4ss8WeS5
3EsFpQU2ElR5FGUTWF/U8A3K4K8WmG6JYZURyNd08R2etGE1eR+rAt8CiSN1TvP27O/3wUC0CWqQ
bkCwP+hDlShQCovYn5I4jLqt0UNOeePseRHD2AoC1RrcW4P3IttigT/pQmUkjuYNqQDAUIuCiz9C
OzyNifnVk7/ZGbwRNMtwmPAO69g+6EwS5Ubb+Bb2Z4bwKVmY1r5r3mATiz302e5w0MbBHovQZR2M
Brkt2b0G3Qr8FJIk1Ph5qewrzZxqyRvD92KWfWsQSXtHNSHPygcnpxpZ2eDGdMqGXq1cFtg0Vw+v
j9uLHe+giYNVk2gypuQRTYw24qPpwoG8A7ofPPvr7Yjxfzl2P7ty8H5GL/R8mSQ9GgmI/XEFtmAR
wsQIMCLqoI+Mb4TPvxw6W7UsQwVhJtsHQ2dil0dumvby4KrAGK20EPp8o40XC1SM3ZM2DsYOTnwn
tDsB0hbz0B0gTejz10ftrV4cjFrfZInVlrRQ9heoLsXOLu/faOKtThxM6rIamqIRc0zFydsiy5ot
X++DIgKBF6+emIi9zIG5bR1sApyzQxYEtFA7UEpmyk090UHv6HNpqV7bb3TnZbT77aX8bO3gSEpJ
ftp2SGuoNxQb47ZdOKvwqHgYpif3YAfH3QDOsZhdNdfhply80VXRlRddxfaC8NLUDVUT7/PJflcY
g6NlFjvEqJ/nLSbWmMiWW9jOGXAzyTtpEDygFk8oM/Pk+K1w6Zdr+UnrB3Meb+PQliq63i66s+IT
Nq9Tb4LEdT1TT68Ru1y7c+Q032pVDOhrfT5YBSo+KuRmaNW+qhfZpJ1ZF+oG+Ee1AGK7rFbF6o1B
/nU3kTOj7A1N4vCe6LkoEnGJk5COwCxq6kyCs/GoXYlM9VT5km7J667LZXBRbF9v+JcrhdD+sV3x
+ZOXa6IRWOVipSQ4UuXltEBa8/UW3urZwfRpwkjx9ZwWnIHaudHNPYVOAbOevd7OWz05mCihXKmJ
1YgRtLbAva36jcNYeasjB3MCzG4RwZ2kI+q0O3uAWDAbJ/e1Q+7iepwn6w2imtYbg6f+ap9hr7ct
27ZMSz0MeDUd0dHUptEReiTZEvgcp/VkWW9KBOQm9uTKWKfLM21t76TF3x/Ppy0fbNM2ePo2MWi5
1T75CgaM3t3rDfxqPJ82cLBJB65LLVmjAWXYCSxUcJW3txT+X2/lZcqJvfNnMxybz2e4k5KMGgKb
GZ7M+4U8h84WL+wj4xzw6JG1xJ/hrFv1y3DevPHuxAAd7iG6pmsKVlAysejBhOwTT6s7hX0ziMD9
U+IPj6FHaMM6547nvhFX/2Iw8SQipuaqbNiGfjA5i7FBcFlICjQ98q4IXw8eCjjnBYih18dTPOig
V8IrCLEGGrFsXeycTzaMMYOR6tTAWAZ3pyNNUPnnQ7lqw62ERs7rTf1iRdMUOpKWTviLCuXzpgYF
PrDZDIgYGJTSj7XwrdUltp7DvhDrkIskhaaY9sEMjNK0AgtL4RUp5Yoadb7NflxY/7+b0Hc3IZN5
+HsC4fV9VX+gyvZ1X7JL/Y5GyCN+0Aj1j9x2dK65inCiI5/ER3/5CZmG48iOBdYNkqkQ3HmkEZof
ZRvLNW5jhinSlY8cQuMj1pMsPktRFYOqq/Z3JHWYFs8mi63SLPkNS/zBXuwcptnqyg0jM8XPkMvF
NlKhXxMc1/FaNrZS8LmoUFM2K2i9HlCDB4pbLSWKfLjzgS3kmP0EPlYlJbITp4W1RQd03uTdqhop
QjkgJQMgXPLKEUJUUjSuJZhWNmx6r7/SEyAzjTaxABeaXnOtqhuVkiXAuCKMUT9ZGc1NkZ2mfbdt
oJdR/AHB3F0PNhVqrwAgWUw6Rf1ahuq87I6ELiXWOzM3mnfOrh63OcBJT8vBvChQBxSwEHAWy7k1
aFN5AEajxl/Be50oJW7hdn/aldUc5w5EZ+KvJU4nSYgFjOLMCggx+ZCcxj00ueYUQZuHhHlRdxaX
vDI8lcIzP7kUbpWqd68Wc9NtT3uZKAcOHkoGmFOU1GC+Gqa30Oy1rO8kmaOAIs1nI78u210DP28I
VpIwX8ZyqBypw3zK8oeQGryExWMOjEznDlafBEi2FsVpYx3FaFtj5LlTlHzYxjo6GOVci5vTEjk3
2TwqR3deNzAUEOwkQT0e+Z15ooOdd8PTrj3BPDVLlqjRsKdi+ULVtFKPJWlb1ajZI9MiHzfSeVMg
69ktFGnhMhCAFwPvulIVXhY4Z+Swx1sJDgvisQv4CCdCkwW01RiFc8s6M5SHPDzpsq2vIeS4Vrr4
apBPpAYTDjNfxH51GQ72MR4XM0na915tL9p6yOdw1nN9XMFkkq2djZYpOL4++dwUi9ggz+3cyOnO
0z5Xw15r+uMgg/1xaddHkIKAWAAsMZY6+n86QHazvAU7AxX/qIWWUUNSdfB8HgZjabSfvFSddfkX
z0hmbSlYiBvVDLaODnYV7iEJqVo5C+H82NpD1FF3Uq7M5tztjzMMrFAemGOkcN3k9pkCIqGubvXh
kxpqM9tYkSCc9wDEpfsyKbd1+YWoZ9XW3pqq56xx4IaHnwodi6REJRgd5tCOpnKA+mIWLwrPwnam
93aZKa2qoV1UQiaOcrI/MZzuxk2808C9SyF9ZVa3LVPrU9jlm6LRT4yCukDDYtGTc92p7gzojlj+
AOdNtONoDK4SN0DIB5jnXE1QAMrO4grSuQ9kExPmSdtnWyN01hQm8dmw+/ZI7jwb1OcqjPwNEI2J
y3Xc1+W1ksJF7Qb3tJI2nrkuouqL0bbLNLkY0QqcyEa5Qv79pM+9lTdipq3rKzOGdIzy4zKMh0/4
ESx4Fqq93YnSz0xfXo6aupB7ee02+9AbNraMmuGYTTVQaGYE+0HAESprJ/tMQbtPJ6oC3wFiYdHN
ojZHqCYeFqpWY+SCnWoGLMo2ozWA2mmsSct2QHdikD8FVn7mgVgC5DBLpQY0p6pvHVBytdpcOP1x
lI4LezgGWgAhCvCIVhnYy+jLOrpJoj1aNc4iS6huNcjkTOu8WrWBZgHlCnaNjrQLaLxjSytO09F4
GGPYzDlInlF27nVXYwUjybh0sK2ddlIxDwJSnEkkwcazZUhQKlYYtQQEJK978r72KjfVr5BXqqkv
1xg9Nv0AvHlMZ1Vg3bPObzEy/R6J/K1T/H+l259FTPXG+XyU1X6wT1/y+8W//XEwa6iBU8P8Jnln
wvI3KFr8pXcnyk6czTi5okoom/yrJyczYSIyeaaJeBplnKeHM8x+i2Me7r/umH9P7846uJuJw9ky
UB2gskwMoMrKwWWl91HJ6kSmVPPzKbX4gk0ZhN64bLPPoMeWvZOBaIFvg34wRiSJvlU8CTU3/zww
h43nZKD5VJwQ0rlBbkXnqM4gJZn2wvf1eZyCZjfR/MD1CgGmUzTx0NAc10mVrzFBg0PROhPwWiCh
0TmiWlXDLZERMfJ74DVKI2OwjipxFMQww2WKL/dRA5THBuJZa1MThdeujsG9gXDJlKvIPXJR8JT8
pTfEaxRQJpQFMDaHkhdAg8/WKXtZZuyGMYCH5YBLurM5JJRyIdvbysUjGPW1auuieayrN86gLmvk
n+AVuSRuItACcv+5x+taduZZtx8BOGjELiq0Sblfd7AJEEcgn5PMhY8RFodReNqUuxZcsNRjyC0h
BawPs8KMFpZ0WbXWtDCrbds4UPFWfgSGDHZ5j+Mr4sQrkxMg6LQZfszbqNOaRQwZGlshkD3Gg6Y7
G8+9gBFujsgCoXJ66aeXmQPvkpDIcTdtAug/slGpmhtANhMvmlmwYEbTvYBFljhngv1bmfZEyVde
scN0Edz7SW8sa3/fJ5dh96ANQODHmeVuc3PtNPO8WRUGLK7VaLmnBWQoVWsBk6oDqMfqPNQplyOh
cJ0T3TVGe2akzbIG2B0BZKqxRgZCPNHKGK6ctKv8YlVGOM8Vtym0EG4Zs4b3U2XJRsJspWOM/ASn
H8O+cNol1L6FcMrQwgbXig7O8TBPNTxwmmbhludjVJ6GRgbeUK0qBHiCz2YQoDBfAaQ2e+XKC8Ul
pS7OkxaBQSN1QA7BBJONhVlpSy9jHxZ8JDdupp2WHQmwh+5Z+BYZSFXkD7lar+I+2+DARsR1gQob
sJt+F6nq5yowvyTdHD+PBSTcE7e0pp2tTUufooOCK2xya1jBLLGu4wFNvtKdKxqEGr2cQ1/NtDNH
h3xyhug4jlHR3LcspM2cyQBH1GTrjwHI5hHeJIg92sZdPpRL6LokZUfOzVUcshLzU88Pr1qd/MZM
R4YQzKXabbvSOY9BxE9gmAB5t5Vw1oDX6tGwmCjGsarcOdYZRkug/GBK68HSGldSTBQnyyCYvctM
VVERar4mo7oohc1h7wH3j8PrMV8YKS9HmeUgZw08dtDELeL4a2I2ZyjtzxDeuo3s5FpTQ8QuUsg9
+iruigbn7WJicB4m7dJpztFBXruwANT+xofwqV02RrrsQ+i/Zc+4u8OFDlB01nbNORSJI1VPV5IZ
TGI/OVZ8+I1GRCwrCYWfs0G+LaDQIe9goKyX5948w86qTaSFj9h0ajdrIFmA9ECfd/CtStBs2kwp
8oXvbA35s1WZmJQx7lV+XMEJB8+PuB8GcKyjKrOngXFf4A8a+Wj0eN5OBSAdg4qWuV0oib3gzJ7Z
cbbRSR+bmEypQK+iEjSn7+I1dBdCYUDp6Sjt9zH1RiPOruoREUFjVRvJupCKhSYd4606NwZ02Ops
U3F5aK0C9Dd4ANLhFBWncrkxo3DRZ/rMdbQFcnnTqrxINHPRRt0OJ012FZQpgmoNIxfJ7+ga4811
EwLjKGoiqofBObdVaVUa9cIYbofm0mcHMVGlA+FSDfpxZcK0sY+SwkXb4jjOLnzk9t1gvMm70xGc
gFLDMbAJwtharHYWE3IkEHfaIV2k4bj0W2+tAGmAlRin1HLbcG7mwNzszzY2r5q5DlJUq+4jfdVG
14oGo2tpm18r68wl/KqkW71m8jGx5PWgoBPcbev6wWiA3MZflBwq0xk2SwrjY5tHvf65Ufa1dsZp
uYillV1vwAPFvFRNn5XQ5sEoeu79oJzqyCElEs5OsDiyNV5z+KpC64AivwzMY6FXkgGdVkGqBzFQ
66sMQmDZ3GoaxgQ5Qf+9kS20/mqIzyrzayjtXJS1+3xXuOUJWcxFnT249bE/TO2aLXdBXJ1IiDds
e2catnvbODHkhcBrwjiBc4B8f7GS+uAWcPdeY9qoUMASUOEqIJso/zJC+WyHvOF8kacm16VGZRoh
UWwaqJEQWcdVudUVFAG4e/S2tyuzXYj91SStyxQaed1gHXk5ZmAw040byscIixNo8j25NIwuYl7Y
iitwXMq5LGUofgPat/0dth8bqEtMm4exwyNpwL7amoWpfTs25bYiUR/emfrntpbOIPiH56Yv4VQ+
PDg5wnqxBQ65mVXquDGYXKQjZx2upoXlbBPulw2SLO2YbSFz2mzXzcJwnXkst+iVf626jZvqV9im
uuxYbbXLoNbV4bzwlloE3dNXalzhQMlHun3pIY1CoDwU9k6PEODK6kVSXsMZnPqki7HWUMFtDdZC
aaOVW6QbHTwfMUo+TN0O4VQHPLKDsgcASv1irJd4GTtYFEklIO8aqo22aTMFx91btTyO7E9FdmPb
QkHnRPOQH2u8DRH+3NJH5EXajVevMWK4zXkLYEs93CpurPyUlAxY0qMIXDkcCjCPs0DFPvVra+aX
Chwc1z+X0RNsgVoVt6G6thWY07Oee7ehYOZTGtOiD08kZO1B5yKpk7mbpMn3DiSXaaIbgu4utxNL
KWCaYvzTh+UdtDgdoQ9/B2gRxyjglJTrXIS4uxss1lBv0S4yLcT+wL1okSEqkFIxtY2PuIqnVael
2+NSgQ+LM0YkMU5idY0G3xFkcr7JvcfG6tj9ykfF40rTL0onumnt8VRyN2izXpRaBZA/Z2M8yvL0
S1ccj2m2L1MVJUUbpTJ5KDJMH6RLqwYIH8nHqpkir6Ox3Xj1KuT4kyH/ziU5RiOSi3PZOHNk3y++
BeJ/68bx/9KF/Ilh+Qsb8u9u6T9Myr+Zb19m/9kvPYp6CYOilw/6va/508sKakUi5//slvPtWd9c
1V97RryvA7xxsT3HkhxVbgMnKYSsxQ8PjLPU+/GxpH00yUki2/3jY2F5RINPBunltz+/P/Rz/89+
5/c9IEP5091dpzB7eNn7d4aBhzwfBy5lVHm/D4PDPer5OCjUMoAiPY4Dn//DxsGi9A4+7D+YEM9H
wvpogpqzwFrI33648T4dCVLV1CZEHeTnSP3DRuJ7ht74/opu+//zdMG+sTaeD4X5UaTiLVnnieJH
fPpkcagfASYYKt6o3z+WGap/5lC8f1YYH7n8O6b6uBG8WB8kH8RAfC+L/JP2hx+z4fu7ec9sYAhI
yQLLZccUPwdbpfoRXJ+BBxwpoe8//9DZILC9TNP3DQVlXUpP5o+F8WKPQK6MYiyJs+8/34+pf96s
0N9/cFBsM2zNwY3k+yZAWfjpHqF/ZMkAy5Qf9wg+/0fuEfgSvndWWB8Vzkjb1n+cHC+2SwU+iMim
Pv78Q4fiz4QTIDjAyP08GZ7PCrwbATc7j2PxN7bNf2MV/RWnTv0gvvsWoQb31bej73tw9uYvPG4P
Lx/wJPL6HoA++9XLIb///vDvAZr4///Z3yVBirwbsgXIjH0LHp98+hhMfmvqx7//0ceXrT9r7LFj
j3+5Cu7LfXnrk0Ekvh1+fNPdPiHQvbjN6jqo/A9oe9zdl9WzCFIBlP34F+Ib/Pd/Pf/KT1bGa20s
gof7x8cIQ9IfkenPvv6Hz93tP6wkvEbu9+k+/fCv9MN6Xz5txwIAA1j68a/e0YML/76O9+ndh3Ul
/vNslCAdiAP+D7RyUkbp/fCbNgzVZot895itAs8XXXh8lHgff0XI7376rEkeSpbUBzFWy30cUzAY
DpoCriEAHt+m4nteSdbU/od/DWX1azFqAcf4Q40cMb/giP6mnT8xv+Z7cDG/74uITN7dl8U+joIy
enzST2dgnSjl3U/fob7kf3h1pHTOvXe3822kzu/Th/K++80bEQi0d7ezjPeVl3UfpmyYj497MmTE
R+9u4ltX3gJDCT7Mu1t6Y7z+xHJcp+19eRsPd892+u93DIE9fHcfvk+wV9bIn1jv03h/GyX7lPPk
d5PrTyx3Mak+ZA8f5ndB+rUpPf9xfH7OMONPLPlvM+y35XxRs3/3azkO7uLf4QWMP7EQL+qgjBHI
evyuT4boTyzCf5UUzeNv59WkqX8xeY0/sQBP78XuKA7FLeaesDl/0Zs/sQrZTfBn+M2mJRI/737f
rxnFv/dIf81m8b3P/nesK97bxr+Pbv0jLf12YX/D6by3iccB+81kEtfiNybTry4rf6XIp7+5gb35
C9yixINvifrL//m/AAAA//8=</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microsoft.com/office/2014/relationships/chartEx" Target="../charts/chartEx2.xml"/><Relationship Id="rId1" Type="http://schemas.microsoft.com/office/2014/relationships/chartEx" Target="../charts/chartEx1.xml"/></Relationships>
</file>

<file path=xl/drawings/_rels/drawing2.xml.rels><?xml version="1.0" encoding="UTF-8" standalone="yes"?>
<Relationships xmlns="http://schemas.openxmlformats.org/package/2006/relationships"><Relationship Id="rId2" Type="http://schemas.microsoft.com/office/2014/relationships/chartEx" Target="../charts/chartEx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6350</xdr:colOff>
      <xdr:row>3</xdr:row>
      <xdr:rowOff>0</xdr:rowOff>
    </xdr:from>
    <xdr:to>
      <xdr:col>10</xdr:col>
      <xdr:colOff>339725</xdr:colOff>
      <xdr:row>21</xdr:row>
      <xdr:rowOff>19050</xdr:rowOff>
    </xdr:to>
    <mc:AlternateContent xmlns:mc="http://schemas.openxmlformats.org/markup-compatibility/2006">
      <mc:Choice xmlns:cx1="http://schemas.microsoft.com/office/drawing/2015/9/8/chartex" Requires="cx1">
        <xdr:graphicFrame macro="">
          <xdr:nvGraphicFramePr>
            <xdr:cNvPr id="2" name="Chart 1" descr="Attendance numbers histogram per attendees at career awareness events:&#10;59 events with 2 to 49 attendees, 5 events with 49 to 96 attendees, 2 events with 190 to 237 attendees, 2 events with 237 to 284 attendees.">
              <a:extLst>
                <a:ext uri="{FF2B5EF4-FFF2-40B4-BE49-F238E27FC236}">
                  <a16:creationId xmlns:a16="http://schemas.microsoft.com/office/drawing/2014/main" id="{B2A4E659-B427-4A47-A105-F8CBC495494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 a different file format will permanently break the chart.</a:t>
              </a:r>
            </a:p>
          </xdr:txBody>
        </xdr:sp>
      </mc:Fallback>
    </mc:AlternateContent>
    <xdr:clientData/>
  </xdr:twoCellAnchor>
  <xdr:twoCellAnchor>
    <xdr:from>
      <xdr:col>3</xdr:col>
      <xdr:colOff>12701</xdr:colOff>
      <xdr:row>23</xdr:row>
      <xdr:rowOff>3176</xdr:rowOff>
    </xdr:from>
    <xdr:to>
      <xdr:col>11</xdr:col>
      <xdr:colOff>1168400</xdr:colOff>
      <xdr:row>60</xdr:row>
      <xdr:rowOff>1</xdr:rowOff>
    </xdr:to>
    <mc:AlternateContent xmlns:mc="http://schemas.openxmlformats.org/markup-compatibility/2006">
      <mc:Choice xmlns:cx4="http://schemas.microsoft.com/office/drawing/2016/5/10/chartex" xmlns="" Requires="cx4">
        <xdr:graphicFrame macro="">
          <xdr:nvGraphicFramePr>
            <xdr:cNvPr id="3" name="Chart 2" descr="Number of Career Awareness activities per local authority:&#10;Argyll and Bute: 2&#10;Ayrshire: 3&#10;City of Edinburgh: 19&#10;Dumfries and Galloway: 5&#10;Dundee City: 2&#10;East Ayrshire: 7&#10;East Dunbartonshire: 2&#10;East Lothian: 3&#10;East Renfrewshire: 1&#10;Falkirk: 2&#10;Glasgow City: 1&#10;Highlands: 1&#10;Inverclyde: 1&#10;Midlothian: 6&#10;North Lanarkshire: 2&#10;Orkney Islands: 2&#10;Renfrewshire: 2&#10;Scottish Borders: 23&#10;Shetland Islands: 3&#10;South Ayrshire: 1&#10;South Lanarkshire: 2&#10;Stirling: 9&#10;West Lothian: 2&#10;Across Scotland: 1&#10;">
              <a:extLst>
                <a:ext uri="{FF2B5EF4-FFF2-40B4-BE49-F238E27FC236}">
                  <a16:creationId xmlns:a16="http://schemas.microsoft.com/office/drawing/2014/main" id="{006BE361-93DC-4D46-947F-7650D49E283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
              <a:extLst>
                <a:ext uri="{FF2B5EF4-FFF2-40B4-BE49-F238E27FC236}">
                  <a16:creationId xmlns:a16="http://schemas.microsoft.com/office/drawing/2014/main" id="{00000000-0008-0000-0500-000003000000}"/>
                </a:ext>
              </a:extLst>
            </xdr:cNvPr>
            <xdr:cNvSpPr>
              <a:spLocks noTextEdit="1"/>
            </xdr:cNvSpPr>
          </xdr:nvSpPr>
          <xdr:spPr>
            <a:xfrm>
              <a:off x="4083051" y="4333876"/>
              <a:ext cx="7804149" cy="6816725"/>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xdr:col>
      <xdr:colOff>0</xdr:colOff>
      <xdr:row>62</xdr:row>
      <xdr:rowOff>6350</xdr:rowOff>
    </xdr:from>
    <xdr:to>
      <xdr:col>11</xdr:col>
      <xdr:colOff>1069975</xdr:colOff>
      <xdr:row>82</xdr:row>
      <xdr:rowOff>19050</xdr:rowOff>
    </xdr:to>
    <xdr:graphicFrame macro="">
      <xdr:nvGraphicFramePr>
        <xdr:cNvPr id="4" name="Chart 3" descr="Career awareness activities delivered by organisation.&#10;Archaeology Scotland: 43&#10;Build Your Future: 28&#10;Historic Environment Scotland: 11&#10;Morgan Sindall: 18&#10;Museums Galleries Scotland: 9&#10;National Trust for Scotland: 1&#10;Scottish Ecological Design Association: 1&#10;Orkney Museum Tankerness House: 1">
          <a:extLst>
            <a:ext uri="{FF2B5EF4-FFF2-40B4-BE49-F238E27FC236}">
              <a16:creationId xmlns:a16="http://schemas.microsoft.com/office/drawing/2014/main" id="{6085A56B-E743-4AFD-8138-8E0FDC4C5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508000</xdr:colOff>
      <xdr:row>1</xdr:row>
      <xdr:rowOff>12700</xdr:rowOff>
    </xdr:from>
    <xdr:to>
      <xdr:col>7</xdr:col>
      <xdr:colOff>1543050</xdr:colOff>
      <xdr:row>15</xdr:row>
      <xdr:rowOff>0</xdr:rowOff>
    </xdr:to>
    <xdr:graphicFrame macro="">
      <xdr:nvGraphicFramePr>
        <xdr:cNvPr id="2" name="Chart 1" descr="Courses included per SIP pillar areas:&#10;Archaeology: 5&#10;Architecture, engineering, planning, surveying: 7&#10;Archives and libraries: 4&#10;Conservation art and artefacts: 1&#10;Heritage science: 3&#10;Heritage Tourism: 7&#10;Historic landscapes and gardens: 3&#10;Museums and galleries: 2&#10;Traditional building skills and materials: 4">
          <a:extLst>
            <a:ext uri="{FF2B5EF4-FFF2-40B4-BE49-F238E27FC236}">
              <a16:creationId xmlns:a16="http://schemas.microsoft.com/office/drawing/2014/main" id="{6855B988-C1A1-453D-AF0F-C726FC0A4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17</xdr:row>
      <xdr:rowOff>15871</xdr:rowOff>
    </xdr:from>
    <xdr:to>
      <xdr:col>13</xdr:col>
      <xdr:colOff>219075</xdr:colOff>
      <xdr:row>40</xdr:row>
      <xdr:rowOff>114301</xdr:rowOff>
    </xdr:to>
    <mc:AlternateContent xmlns:mc="http://schemas.openxmlformats.org/markup-compatibility/2006">
      <mc:Choice xmlns:cx4="http://schemas.microsoft.com/office/drawing/2016/5/10/chartex" xmlns="" Requires="cx4">
        <xdr:graphicFrame macro="">
          <xdr:nvGraphicFramePr>
            <xdr:cNvPr id="3" name="Chart 6" descr="Student enrolments in 2022/23 per university's geographic area:&#10;Highlands: 610&#10;Aberdeen City: 210&#10;Dundee City: 735&#10;Stirling: 305&#10;Fife: 20&#10;Glasgow City: 580&#10;City of Edinburgh: 1,450&#10;East Lothian: 150&#10;East Ayrshire: 285">
              <a:extLst>
                <a:ext uri="{FF2B5EF4-FFF2-40B4-BE49-F238E27FC236}">
                  <a16:creationId xmlns:a16="http://schemas.microsoft.com/office/drawing/2014/main" id="{8A86997C-2061-4E34-881D-E70EF189858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
              <a:extLst>
                <a:ext uri="{FF2B5EF4-FFF2-40B4-BE49-F238E27FC236}">
                  <a16:creationId xmlns:a16="http://schemas.microsoft.com/office/drawing/2014/main" id="{00000000-0008-0000-0800-000003000000}"/>
                </a:ext>
              </a:extLst>
            </xdr:cNvPr>
            <xdr:cNvSpPr>
              <a:spLocks noTextEdit="1"/>
            </xdr:cNvSpPr>
          </xdr:nvSpPr>
          <xdr:spPr>
            <a:xfrm>
              <a:off x="8521700" y="3254371"/>
              <a:ext cx="8664575" cy="434023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3</xdr:col>
      <xdr:colOff>6350</xdr:colOff>
      <xdr:row>1</xdr:row>
      <xdr:rowOff>19050</xdr:rowOff>
    </xdr:from>
    <xdr:to>
      <xdr:col>16</xdr:col>
      <xdr:colOff>31750</xdr:colOff>
      <xdr:row>16</xdr:row>
      <xdr:rowOff>12700</xdr:rowOff>
    </xdr:to>
    <xdr:graphicFrame macro="">
      <xdr:nvGraphicFramePr>
        <xdr:cNvPr id="4" name="Chart 3" descr="Work based learning programmes per SIP pillar:&#10;Architecture, engineering, planning, surveying: 4&#10;Conservation art and artefacts: 2&#10;Digital skills: 2&#10;Heritage science: 3&#10;Heritage tourism: 1&#10;Historic landscapes and gardens: 1&#10;Museums and galleries: 6&#10;Net zero: 3&#10;Overarching: 2&#10;Traditional building skills and materials: 15">
          <a:extLst>
            <a:ext uri="{FF2B5EF4-FFF2-40B4-BE49-F238E27FC236}">
              <a16:creationId xmlns:a16="http://schemas.microsoft.com/office/drawing/2014/main" id="{F9F82A20-6241-4F97-8BE9-0E2A18508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18</xdr:row>
      <xdr:rowOff>31750</xdr:rowOff>
    </xdr:from>
    <xdr:to>
      <xdr:col>17</xdr:col>
      <xdr:colOff>93663</xdr:colOff>
      <xdr:row>54</xdr:row>
      <xdr:rowOff>15875</xdr:rowOff>
    </xdr:to>
    <xdr:graphicFrame macro="">
      <xdr:nvGraphicFramePr>
        <xdr:cNvPr id="5" name="Chart 4" descr="Contents of the graph are Table 27">
          <a:extLst>
            <a:ext uri="{FF2B5EF4-FFF2-40B4-BE49-F238E27FC236}">
              <a16:creationId xmlns:a16="http://schemas.microsoft.com/office/drawing/2014/main" id="{11DACE80-3E2F-443C-83A8-60197FFAE9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694266</xdr:colOff>
      <xdr:row>1</xdr:row>
      <xdr:rowOff>7409</xdr:rowOff>
    </xdr:from>
    <xdr:to>
      <xdr:col>18</xdr:col>
      <xdr:colOff>256117</xdr:colOff>
      <xdr:row>18</xdr:row>
      <xdr:rowOff>74083</xdr:rowOff>
    </xdr:to>
    <xdr:graphicFrame macro="">
      <xdr:nvGraphicFramePr>
        <xdr:cNvPr id="2" name="Chart 1" descr="Projects funded by SIP pillar: Archaeology: 7&#10;Architecture, engineering, planning, surveying in a heritage context: 2&#10;Archives and libraries: 1&#10;Conservation art and artefacts: 1&#10;Digital skills: 2&#10;Gaelic and net zero: 1&#10;Heritage Tourism: 4&#10;Historic landscapes and gardens: 7&#10;Industrial heritage: 1&#10;Museums and galleries: 26&#10;Overarching: 7&#10;Traditional building skills and materials: 17">
          <a:extLst>
            <a:ext uri="{FF2B5EF4-FFF2-40B4-BE49-F238E27FC236}">
              <a16:creationId xmlns:a16="http://schemas.microsoft.com/office/drawing/2014/main" id="{48DFAEAC-92EF-46AB-9E62-5AEF870E1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21</xdr:row>
      <xdr:rowOff>-1</xdr:rowOff>
    </xdr:from>
    <xdr:to>
      <xdr:col>24</xdr:col>
      <xdr:colOff>0</xdr:colOff>
      <xdr:row>53</xdr:row>
      <xdr:rowOff>127000</xdr:rowOff>
    </xdr:to>
    <xdr:graphicFrame macro="">
      <xdr:nvGraphicFramePr>
        <xdr:cNvPr id="3" name="Chart 2" descr="Contents of chart are Table 30">
          <a:extLst>
            <a:ext uri="{FF2B5EF4-FFF2-40B4-BE49-F238E27FC236}">
              <a16:creationId xmlns:a16="http://schemas.microsoft.com/office/drawing/2014/main" id="{FA9678D0-256B-4B9F-8CF5-71C263D333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hescot-my.sharepoint.com/personal/marjorie_perotto_hes_scot/Documents/Documents/SIP%20Year%20One%20Data_OPOF.xlsx" TargetMode="External"/><Relationship Id="rId1" Type="http://schemas.openxmlformats.org/officeDocument/2006/relationships/externalLinkPath" Target="https://hescot-my.sharepoint.com/personal/marjorie_perotto_hes_scot/Documents/Documents/SIP%20Year%20One%20Data_OPO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rseum"/>
      <sheetName val="BYF"/>
      <sheetName val="Career Awareness"/>
      <sheetName val="CA - Graphs"/>
      <sheetName val="CA - Analysis"/>
      <sheetName val="Pipeline Breakdown"/>
      <sheetName val="PB - Analysis"/>
      <sheetName val="University Pipeline Summary"/>
      <sheetName val="UPS - Analysis"/>
      <sheetName val="UPS - Charts"/>
      <sheetName val="UPS - Totals"/>
      <sheetName val="WB Learning"/>
      <sheetName val="WB Learning - Analysis"/>
      <sheetName val="Funding"/>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richPivotRecords" Target="richPivot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Mar Roigé Oliver" refreshedDate="45764.636823726854" createdVersion="8" refreshedVersion="8" minRefreshableVersion="3" recordCount="113" xr:uid="{EF4C949B-B71C-460A-86D2-A8E45E9E48DF}">
  <cacheSource type="worksheet">
    <worksheetSource name="Table1513"/>
  </cacheSource>
  <cacheFields count="8">
    <cacheField name="Attendees / Location" numFmtId="0">
      <sharedItems/>
    </cacheField>
    <cacheField name="Attendance Numbers" numFmtId="0">
      <sharedItems containsBlank="1" containsMixedTypes="1" containsNumber="1" containsInteger="1" minValue="2" maxValue="265"/>
    </cacheField>
    <cacheField name="Programme" numFmtId="0">
      <sharedItems containsBlank="1"/>
    </cacheField>
    <cacheField name="Partners" numFmtId="0">
      <sharedItems containsBlank="1"/>
    </cacheField>
    <cacheField name="Audience" numFmtId="49">
      <sharedItems containsBlank="1" containsMixedTypes="1" containsNumber="1" containsInteger="1" minValue="43132" maxValue="43132"/>
    </cacheField>
    <cacheField name="Local Authority Area" numFmtId="0">
      <sharedItems/>
    </cacheField>
    <cacheField name="Progress" numFmtId="0">
      <sharedItems/>
    </cacheField>
    <cacheField name="Delivered by" numFmtId="0">
      <sharedItems count="8">
        <s v="Museums Galleries Scotland"/>
        <s v="Build Your Future"/>
        <s v="Historic Environment Scotland"/>
        <s v="Archaeology Scotland"/>
        <s v="National Trust for Scotland"/>
        <s v="Orkney Museum Tankerness House"/>
        <s v="Scottish Ecological Design Association"/>
        <s v="Morgan Sindall"/>
      </sharedItems>
    </cacheField>
  </cacheFields>
  <extLst>
    <ext xmlns:x14="http://schemas.microsoft.com/office/spreadsheetml/2009/9/main" uri="{725AE2AE-9491-48be-B2B4-4EB974FC3084}">
      <x14:pivotCacheDefinition/>
    </ext>
    <ext xmlns:xxpvi="http://schemas.microsoft.com/office/spreadsheetml/2022/pivotVersionInfo" uri="{9F748A41-CAEA-4470-BF7A-CE61E8FFA7F9}">
      <xxpvi:cacheVersionInfo>
        <xxpvi:lastRefreshFeature>RichData</xxpvi:lastRefreshFeature>
      </xxpvi:cacheVersionInfo>
    </ext>
    <ext xmlns:xprd="http://schemas.microsoft.com/office/spreadsheetml/2022/pivotRichData" uri="{2C874A73-7782-4A18-856F-96AC7E287872}">
      <xprd:richInfo pivotCacheGuid="{EF4C949B-B71C-460A-86D2-A8E45E9E48DF}" pivotIgnoreInvalidCache="1" r:id="r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 Roigé Oliver" refreshedDate="45764.645711689816" createdVersion="8" refreshedVersion="8" minRefreshableVersion="3" recordCount="36" xr:uid="{E49A618F-72C3-4A64-9D7C-FB9C02D3A97A}">
  <cacheSource type="worksheet">
    <worksheetSource name="Table5"/>
  </cacheSource>
  <cacheFields count="3">
    <cacheField name="SIP Pillars" numFmtId="0">
      <sharedItems count="9">
        <s v="Architecture, engineering, planning, surveying"/>
        <s v="Traditional building skills and materials"/>
        <s v="Historic landscapes and gardens"/>
        <s v="Archaeology"/>
        <s v="Heritage Tourism"/>
        <s v="Conservation art and artefacts"/>
        <s v="Heritage science"/>
        <s v="Archives and libraries"/>
        <s v="Museums and galleries"/>
      </sharedItems>
    </cacheField>
    <cacheField name="CAH 03 Subjects" numFmtId="0">
      <sharedItems/>
    </cacheField>
    <cacheField name="Courses Included" numFmtId="0">
      <sharedItems count="35">
        <s v="Architectural technology"/>
        <s v="Architecture"/>
        <s v="Architectural design"/>
        <s v="Planning"/>
        <s v="Transport planning"/>
        <s v="Urban and regional planning"/>
        <s v="Building services engineering"/>
        <s v="Construction and the built environment"/>
        <s v="Building surveying"/>
        <s v="Quantity surveying"/>
        <s v="Conservation of buildings"/>
        <s v="Landscape architecture and design"/>
        <s v="Landscape studies"/>
        <s v="Garden design"/>
        <s v="Archaeology"/>
        <s v="Maritime archaeology"/>
        <s v="Egyptology"/>
        <s v="Classical art and archaeology"/>
        <s v="Heritage management"/>
        <s v="Heritage studies"/>
        <s v="Fine art conservation"/>
        <s v="Archaeological science"/>
        <s v="Forensic biology"/>
        <s v="Forensic science"/>
        <s v="Forensic archaeology"/>
        <s v="Event management"/>
        <s v="Tourism management"/>
        <s v="Travel and tourism"/>
        <s v="Tourism"/>
        <s v="Hospitality"/>
        <s v="Information management"/>
        <s v="Curatorial Studies"/>
        <s v="Archives and Records Management"/>
        <s v="Museum Studies"/>
        <s v="Librarianship"/>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 Roigé Oliver" refreshedDate="45764.669754976851" createdVersion="8" refreshedVersion="8" minRefreshableVersion="3" recordCount="76" xr:uid="{ED46ECAB-3CC2-4E4E-8FC7-48B63CC2B665}">
  <cacheSource type="worksheet">
    <worksheetSource name="Table10[[Project title]:[Local authority area]]"/>
  </cacheSource>
  <cacheFields count="9">
    <cacheField name="Project title" numFmtId="0">
      <sharedItems count="76">
        <s v="Living History of Scottish Survivors"/>
        <s v="Young Women Remember"/>
        <s v="Reel Reflections: &quot;Going to the Pictures&quot; in Inverclyde"/>
        <s v="NESS OF BRODGAR: PAST, PRESENT AND FUTURE"/>
        <s v="TCV Green Skills John Muir Way"/>
        <s v="Meat Market Regeneration Project"/>
        <s v="Dualchas do Dhaoine | Heritage for People, 2024 – 2027"/>
        <s v="Plock College of the Environment and Traditional Skills / Colaiste Àrainneachd  is Dualchais a’Phluic"/>
        <s v="Glaswegians"/>
        <s v="Guardians of Our Rivers: Next Steps"/>
        <s v="Our Heritage, Our Future: Community Heritage and Climate Action"/>
        <s v="Coalface to Wildspace: Ayrshire, South Lanarkshire &amp; Lothians"/>
        <s v="Saving the Home of Auld Lang Syne"/>
        <s v="Riverwoods: A Blueprint for Riparian Woodland Recovery"/>
        <s v="The Enterprising Heritage Project"/>
        <s v="#PW New Futures Programme – Former Places of Worship"/>
        <s v="SUSTAIN:ENGAGE"/>
        <s v="Resourcing Reminiscence"/>
        <s v="Carse of Gowrie Orchards: People for Pollinators"/>
        <s v="20th Island Games - Orkney 2025, Sporting Memories Intergenerational Legacy Project"/>
        <s v="River Park Programme"/>
        <s v="Forres Conservation &amp; Heritage Scheme"/>
        <s v="Project Safe Haven (PSH), Phase2: securing HMS Unicorn within Dundee’s repaired East Graving Dock to ensure a stable environment for the long-term preservation of Scotland’s Oldest Ship."/>
        <s v="OUR HOUSE"/>
        <s v="Lock 16 - Scotland’s Centre of Excellence for Canals &amp; Traditional Skills"/>
        <s v="Everyone’s Theatre, Telling the Story"/>
        <s v="Breathing Life into Scotland's Historic Churches: Education, Engagement, and Sustainable Maintenance"/>
        <s v="Grant Increase: Doors Open Day and My Place Photography (bursaries)"/>
        <s v="Re-thatching the Norse mill and kiln buildings"/>
        <s v="9 High Street"/>
        <s v="Black Loch of Myrton Grant Increase 2024-26"/>
        <s v="Sauchie Tower and its Environs, near Fishcross, Clackmannanshire"/>
        <s v="CHT funding 2024-26"/>
        <s v="Tam O'Shanter Inn renovation project"/>
        <s v="St Margaret's Chapel Edinburgh - Urgent Repairs"/>
        <s v="Chesterhill Cist Cemetery Community Survey and Excavation"/>
        <s v="Supporting the repurposing of churches in community ownership"/>
        <s v="Whithorn and the Machars Pilot Archaeology Field School"/>
        <s v="Sanday Wreck: Dating, additional research and reporting/archiving"/>
        <s v="All under one roof: Phase 1- Urgent and essential repairs to the exterior of the church"/>
        <s v="Essential Repairs to Ulva House"/>
        <s v="Holy Trinity Conservation Project"/>
        <s v="Strathearn Environs and Royal Forteviot (SERF) Post-excavation Project"/>
        <s v="Historic Churches Scotland - Supporting organisational growth and transition"/>
        <s v="CHT funding 2023-26 - Capital Grant Increase for 18 North William Street"/>
        <s v="Gracemount Mansion Community Hub"/>
        <s v="2025-2028 - Archaeology Programme; Learning Programme; Engagement and Events"/>
        <s v="Rethatch of Listed Building Tigh Curstaig,1 Kyles Flodda, Benbecula HS7 5QR"/>
        <s v="Knockando Resilience - uplift"/>
        <s v="Leven River Park Programme"/>
        <s v="Rear Courtyard Development - Phase 1"/>
        <s v="Museum in a Box: creating an inclusive loan box service for the 21st Century"/>
        <s v="Digital Engagement Strategy and Delivery"/>
        <s v="Dundee Museum of Transport - preparing for a new future at Maryfield Tram Depot"/>
        <s v="Caricature Art Classes Inspired by Cartoonist Malky McCormick - 2025"/>
        <s v="Modes Collection Management System"/>
        <s v="Pride in the community, Kirkcaldy Galleries at 100."/>
        <s v="Wellbeing at the Museum - DCLG"/>
        <s v="New Collections Management Software and Computing Hardware"/>
        <s v="Pushing the Boundaries"/>
        <s v="Open Minds"/>
        <s v="Glasgow Print Studio – Working Towards Accreditation"/>
        <s v="LARGS MUSEUM STORAGE &amp; DISPLAY MATERIALS"/>
        <s v="Creative Connections"/>
        <s v="Future-proofing the Highland Museum workforce"/>
        <s v="Tonic for the Soul"/>
        <s v="A'togail suas an Dualchais tro na h-Eileanan an Iar | Heritage Building in the Outer Hebrides"/>
        <s v="Connecting Recognised Collections - Scottish Football Museum (SFM) &amp; National Mining Museum Scotland (NMMS)"/>
        <s v="We are RILA glad to know you!"/>
        <s v="Ullapool Museum Stores Refurbishment"/>
        <s v="Prescribe Culture's Notable Difference Project"/>
        <s v="Taking Museums Inside: Learning Programmes in Scottish Prisons"/>
        <s v="Human Experience: Engaging with our Community"/>
        <s v="Creative Collaborations: students' art and wellbeing"/>
        <s v="Connecting Clydebank, Communities and Culture"/>
        <s v="Beyond Our Walls (BOW)"/>
      </sharedItems>
    </cacheField>
    <cacheField name="Heritage Area" numFmtId="0">
      <sharedItems count="12">
        <s v="Overarching"/>
        <s v="Heritage Tourism"/>
        <s v="Archaeology"/>
        <s v="Historic landscapes and gardens"/>
        <s v="Traditional building skills and materials"/>
        <s v="Gaelic and net zero"/>
        <s v="Archives and libraries"/>
        <s v="Digital skills"/>
        <s v="Museums and galleries"/>
        <s v="Industrial heritage"/>
        <s v="Architecture, engineering, planning, surveying in a heritage context"/>
        <s v="Conservation art and artefacts"/>
      </sharedItems>
    </cacheField>
    <cacheField name="Amount awarded" numFmtId="165">
      <sharedItems containsSemiMixedTypes="0" containsString="0" containsNumber="1" containsInteger="1" minValue="2418" maxValue="3717625"/>
    </cacheField>
    <cacheField name="Funder" numFmtId="0">
      <sharedItems count="3">
        <s v="National Lottery Heritage Fund"/>
        <s v="Historic Environment Scotland"/>
        <s v="Museums Galleries Scotland"/>
      </sharedItems>
    </cacheField>
    <cacheField name="Award date" numFmtId="0">
      <sharedItems containsNonDate="0" containsDate="1" containsString="0" containsBlank="1" minDate="2024-04-01T00:00:00" maxDate="2025-03-02T00:00:00" count="11">
        <d v="2024-04-01T00:00:00"/>
        <d v="2024-05-01T00:00:00"/>
        <d v="2024-06-01T00:00:00"/>
        <d v="2024-07-01T00:00:00"/>
        <d v="2024-08-01T00:00:00"/>
        <m/>
        <d v="2024-09-01T00:00:00"/>
        <d v="2024-10-01T00:00:00"/>
        <d v="2024-11-01T00:00:00"/>
        <d v="2024-12-01T00:00:00"/>
        <d v="2025-03-01T00:00:00"/>
      </sharedItems>
      <fieldGroup par="8"/>
    </cacheField>
    <cacheField name="Local authority area" numFmtId="0">
      <sharedItems containsBlank="1"/>
    </cacheField>
    <cacheField name="Months (Award date)" numFmtId="0" databaseField="0">
      <fieldGroup base="4">
        <rangePr groupBy="months" startDate="2024-04-01T00:00:00" endDate="2025-03-02T00:00:00"/>
        <groupItems count="14">
          <s v="&lt;01/04/2024"/>
          <s v="Jan"/>
          <s v="Feb"/>
          <s v="Mar"/>
          <s v="Apr"/>
          <s v="May"/>
          <s v="Jun"/>
          <s v="Jul"/>
          <s v="Aug"/>
          <s v="Sep"/>
          <s v="Oct"/>
          <s v="Nov"/>
          <s v="Dec"/>
          <s v="&gt;02/03/2025"/>
        </groupItems>
      </fieldGroup>
    </cacheField>
    <cacheField name="Quarters (Award date)" numFmtId="0" databaseField="0">
      <fieldGroup base="4">
        <rangePr groupBy="quarters" startDate="2024-04-01T00:00:00" endDate="2025-03-02T00:00:00"/>
        <groupItems count="6">
          <s v="&lt;01/04/2024"/>
          <s v="Qtr1"/>
          <s v="Qtr2"/>
          <s v="Qtr3"/>
          <s v="Qtr4"/>
          <s v="&gt;02/03/2025"/>
        </groupItems>
      </fieldGroup>
    </cacheField>
    <cacheField name="Years (Award date)" numFmtId="0" databaseField="0">
      <fieldGroup base="4">
        <rangePr groupBy="years" startDate="2024-04-01T00:00:00" endDate="2025-03-02T00:00:00"/>
        <groupItems count="4">
          <s v="&lt;01/04/2024"/>
          <s v="2024"/>
          <s v="2025"/>
          <s v="&gt;02/03/2025"/>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 Roigé Oliver" refreshedDate="45769.463439814812" createdVersion="8" refreshedVersion="8" minRefreshableVersion="3" recordCount="39" xr:uid="{7D163AB5-3609-4BCA-872B-C9300A9CB4E0}">
  <cacheSource type="worksheet">
    <worksheetSource name="Table7"/>
  </cacheSource>
  <cacheFields count="9">
    <cacheField name="SIP Pillar" numFmtId="0">
      <sharedItems count="10">
        <s v="Architecture, engineering, planning, surveying"/>
        <s v="Conservation art and artefacts"/>
        <s v="Digital skills"/>
        <s v="Heritage science"/>
        <s v="Heritage tourism"/>
        <s v="Historic landscapes and gardens"/>
        <s v="Museums and galleries"/>
        <s v="Net zero"/>
        <s v="Traditional building skills and materials"/>
        <s v="Overarching"/>
      </sharedItems>
    </cacheField>
    <cacheField name="Programme" numFmtId="0">
      <sharedItems count="3">
        <s v="Craft Fellowship"/>
        <s v="Traineeship"/>
        <s v="Apprenticeship"/>
      </sharedItems>
    </cacheField>
    <cacheField name="Area of study" numFmtId="0">
      <sharedItems count="35">
        <s v="Memorial Stone Surveying"/>
        <s v="Architectural Assistant"/>
        <s v="Historic Built Environment"/>
        <s v="Stained Glass"/>
        <s v="Applied Conservation"/>
        <s v="Digital Innovation"/>
        <s v="Dendrochronology"/>
        <s v="Thermal Scanning and Energy Efficiency"/>
        <s v="Heritage Science"/>
        <s v="Cultural Venue Operation"/>
        <s v="Gardening"/>
        <s v="Collections"/>
        <s v="Collections access"/>
        <s v="Responsible tourism"/>
        <s v="Sustainable travel"/>
        <s v="Blacksmithing"/>
        <s v="Stone Carving"/>
        <s v="Thatching"/>
        <s v="Vernacular Building"/>
        <s v="Lime Work"/>
        <s v="Stonemasonry"/>
        <s v="Joinery"/>
        <s v="Painting"/>
        <s v="Business Administration"/>
        <s v="Construction: Building"/>
        <s v="Construction: Civil Engineering"/>
        <s v="Construction: Professional Apprenticeship"/>
        <s v="Construction: Specialist"/>
        <s v="Construction: Technical"/>
        <s v="Construction: Technical Apprenticeship"/>
        <s v="Creative and Cultural"/>
        <s v="Creative and Digital Media"/>
        <s v="Creative Media"/>
        <s v="Fashion and Textile Heritage"/>
        <s v="Engineering Construction"/>
      </sharedItems>
    </cacheField>
    <cacheField name="Lead Organisation" numFmtId="0">
      <sharedItems/>
    </cacheField>
    <cacheField name="Partners" numFmtId="0">
      <sharedItems containsBlank="1"/>
    </cacheField>
    <cacheField name="Enrollments in 2024-25" numFmtId="0">
      <sharedItems containsSemiMixedTypes="0" containsString="0" containsNumber="1" containsInteger="1" minValue="0" maxValue="2290"/>
    </cacheField>
    <cacheField name="Qualification" numFmtId="0">
      <sharedItems containsBlank="1"/>
    </cacheField>
    <cacheField name="SVQF" numFmtId="0">
      <sharedItems containsBlank="1"/>
    </cacheField>
    <cacheField name="Statu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
  <r>
    <x v="0"/>
    <s v="Achitecture"/>
    <x v="0"/>
  </r>
  <r>
    <x v="0"/>
    <s v="Achitecture"/>
    <x v="1"/>
  </r>
  <r>
    <x v="0"/>
    <s v="Achitecture"/>
    <x v="2"/>
  </r>
  <r>
    <x v="0"/>
    <s v="Planning (urban/rural/regional)"/>
    <x v="3"/>
  </r>
  <r>
    <x v="0"/>
    <s v="Planning (urban/rural/regional)"/>
    <x v="4"/>
  </r>
  <r>
    <x v="0"/>
    <s v="Planning (urban/rural/regional)"/>
    <x v="5"/>
  </r>
  <r>
    <x v="0"/>
    <s v="Building"/>
    <x v="6"/>
  </r>
  <r>
    <x v="1"/>
    <s v="Building"/>
    <x v="7"/>
  </r>
  <r>
    <x v="1"/>
    <s v="Building"/>
    <x v="8"/>
  </r>
  <r>
    <x v="1"/>
    <s v="Building"/>
    <x v="9"/>
  </r>
  <r>
    <x v="1"/>
    <s v="Building"/>
    <x v="10"/>
  </r>
  <r>
    <x v="2"/>
    <s v="Landscape design"/>
    <x v="11"/>
  </r>
  <r>
    <x v="2"/>
    <s v="Landscape design"/>
    <x v="12"/>
  </r>
  <r>
    <x v="2"/>
    <s v="Landscape design"/>
    <x v="13"/>
  </r>
  <r>
    <x v="3"/>
    <s v="Archaeology"/>
    <x v="14"/>
  </r>
  <r>
    <x v="3"/>
    <s v="Archaeology"/>
    <x v="15"/>
  </r>
  <r>
    <x v="3"/>
    <s v="Archaeology"/>
    <x v="16"/>
  </r>
  <r>
    <x v="3"/>
    <s v="Archaeology"/>
    <x v="17"/>
  </r>
  <r>
    <x v="4"/>
    <s v="Heritage Studies"/>
    <x v="18"/>
  </r>
  <r>
    <x v="4"/>
    <s v="Heritage Studies"/>
    <x v="19"/>
  </r>
  <r>
    <x v="5"/>
    <s v="Heritage Studies"/>
    <x v="20"/>
  </r>
  <r>
    <x v="6"/>
    <s v="Forensic and Archaeological Sciences"/>
    <x v="21"/>
  </r>
  <r>
    <x v="6"/>
    <s v="Forensic and Archaeological Sciences"/>
    <x v="22"/>
  </r>
  <r>
    <x v="6"/>
    <s v="Forensic and Archaeological Sciences"/>
    <x v="23"/>
  </r>
  <r>
    <x v="3"/>
    <s v="Forensic and Archaeological Sciences"/>
    <x v="24"/>
  </r>
  <r>
    <x v="4"/>
    <s v="Tourism, transport and travel"/>
    <x v="25"/>
  </r>
  <r>
    <x v="4"/>
    <s v="Tourism, transport and travel"/>
    <x v="26"/>
  </r>
  <r>
    <x v="4"/>
    <s v="Tourism, transport and travel"/>
    <x v="27"/>
  </r>
  <r>
    <x v="4"/>
    <s v="Tourism, transport and travel"/>
    <x v="28"/>
  </r>
  <r>
    <x v="4"/>
    <s v="Tourism, transport and travel"/>
    <x v="29"/>
  </r>
  <r>
    <x v="7"/>
    <s v="Information services"/>
    <x v="30"/>
  </r>
  <r>
    <x v="8"/>
    <s v="Information services"/>
    <x v="31"/>
  </r>
  <r>
    <x v="7"/>
    <s v="Information services"/>
    <x v="32"/>
  </r>
  <r>
    <x v="7"/>
    <s v="Information services"/>
    <x v="30"/>
  </r>
  <r>
    <x v="8"/>
    <s v="Information services"/>
    <x v="33"/>
  </r>
  <r>
    <x v="7"/>
    <s v="Information services"/>
    <x v="3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
  <r>
    <x v="0"/>
    <x v="0"/>
    <n v="77145"/>
    <x v="0"/>
    <x v="0"/>
    <s v="Dundee"/>
  </r>
  <r>
    <x v="1"/>
    <x v="0"/>
    <n v="183821"/>
    <x v="0"/>
    <x v="0"/>
    <s v="Edinburgh"/>
  </r>
  <r>
    <x v="2"/>
    <x v="1"/>
    <n v="99894"/>
    <x v="0"/>
    <x v="0"/>
    <s v="Inverclyde"/>
  </r>
  <r>
    <x v="3"/>
    <x v="2"/>
    <n v="238240"/>
    <x v="0"/>
    <x v="1"/>
    <s v="Orkney"/>
  </r>
  <r>
    <x v="4"/>
    <x v="3"/>
    <n v="1887339"/>
    <x v="0"/>
    <x v="2"/>
    <s v="Central Belt"/>
  </r>
  <r>
    <x v="5"/>
    <x v="4"/>
    <n v="2323737"/>
    <x v="0"/>
    <x v="2"/>
    <s v="Glasgow"/>
  </r>
  <r>
    <x v="6"/>
    <x v="0"/>
    <n v="249900"/>
    <x v="0"/>
    <x v="3"/>
    <s v="Western Isles"/>
  </r>
  <r>
    <x v="7"/>
    <x v="5"/>
    <n v="234170"/>
    <x v="0"/>
    <x v="4"/>
    <s v="Highland"/>
  </r>
  <r>
    <x v="8"/>
    <x v="6"/>
    <n v="52737"/>
    <x v="0"/>
    <x v="4"/>
    <s v="Glasgow"/>
  </r>
  <r>
    <x v="9"/>
    <x v="3"/>
    <n v="228152"/>
    <x v="0"/>
    <x v="4"/>
    <s v="Stirling"/>
  </r>
  <r>
    <x v="10"/>
    <x v="3"/>
    <n v="1160915"/>
    <x v="0"/>
    <x v="5"/>
    <s v="Stirling"/>
  </r>
  <r>
    <x v="11"/>
    <x v="3"/>
    <n v="72074"/>
    <x v="0"/>
    <x v="6"/>
    <s v="South Lanarkshire Council"/>
  </r>
  <r>
    <x v="12"/>
    <x v="4"/>
    <n v="489207"/>
    <x v="0"/>
    <x v="6"/>
    <s v="Dumfries and Galloway"/>
  </r>
  <r>
    <x v="13"/>
    <x v="3"/>
    <n v="1834114"/>
    <x v="0"/>
    <x v="6"/>
    <s v="Scotland"/>
  </r>
  <r>
    <x v="14"/>
    <x v="7"/>
    <n v="100267"/>
    <x v="0"/>
    <x v="6"/>
    <s v="Perth and Kinross"/>
  </r>
  <r>
    <x v="15"/>
    <x v="0"/>
    <n v="491708"/>
    <x v="0"/>
    <x v="6"/>
    <s v="Edinburgh"/>
  </r>
  <r>
    <x v="16"/>
    <x v="8"/>
    <n v="57865"/>
    <x v="0"/>
    <x v="6"/>
    <s v="Aberdeen"/>
  </r>
  <r>
    <x v="17"/>
    <x v="0"/>
    <n v="207120"/>
    <x v="0"/>
    <x v="7"/>
    <s v="Edinburgh"/>
  </r>
  <r>
    <x v="18"/>
    <x v="3"/>
    <n v="157158"/>
    <x v="0"/>
    <x v="8"/>
    <s v="Stirling"/>
  </r>
  <r>
    <x v="19"/>
    <x v="0"/>
    <n v="77813"/>
    <x v="0"/>
    <x v="8"/>
    <s v="Orkney"/>
  </r>
  <r>
    <x v="20"/>
    <x v="3"/>
    <n v="2982356"/>
    <x v="0"/>
    <x v="8"/>
    <s v="Fife"/>
  </r>
  <r>
    <x v="21"/>
    <x v="1"/>
    <n v="790000"/>
    <x v="0"/>
    <x v="8"/>
    <s v="Moray"/>
  </r>
  <r>
    <x v="22"/>
    <x v="9"/>
    <n v="796000"/>
    <x v="0"/>
    <x v="8"/>
    <s v="Dundee"/>
  </r>
  <r>
    <x v="23"/>
    <x v="4"/>
    <n v="225000"/>
    <x v="0"/>
    <x v="9"/>
    <s v="Perth and Kinross"/>
  </r>
  <r>
    <x v="24"/>
    <x v="4"/>
    <n v="3717625"/>
    <x v="0"/>
    <x v="10"/>
    <s v="Scotland"/>
  </r>
  <r>
    <x v="25"/>
    <x v="1"/>
    <n v="92180"/>
    <x v="1"/>
    <x v="5"/>
    <s v="Edinburgh"/>
  </r>
  <r>
    <x v="26"/>
    <x v="4"/>
    <n v="15243"/>
    <x v="1"/>
    <x v="5"/>
    <s v="Perth and Kinross"/>
  </r>
  <r>
    <x v="27"/>
    <x v="1"/>
    <n v="7724"/>
    <x v="1"/>
    <x v="5"/>
    <s v="Scotland"/>
  </r>
  <r>
    <x v="28"/>
    <x v="4"/>
    <n v="6400"/>
    <x v="1"/>
    <x v="5"/>
    <s v="Comhairle nan Eilean Siar"/>
  </r>
  <r>
    <x v="29"/>
    <x v="4"/>
    <n v="68933"/>
    <x v="1"/>
    <x v="5"/>
    <s v="Dumfries and Galloway"/>
  </r>
  <r>
    <x v="30"/>
    <x v="2"/>
    <n v="46600"/>
    <x v="1"/>
    <x v="5"/>
    <s v="Dumfries and Galloway"/>
  </r>
  <r>
    <x v="31"/>
    <x v="10"/>
    <n v="7677"/>
    <x v="1"/>
    <x v="5"/>
    <s v="Clackmannanshire"/>
  </r>
  <r>
    <x v="32"/>
    <x v="4"/>
    <n v="480867"/>
    <x v="1"/>
    <x v="5"/>
    <s v="Highland"/>
  </r>
  <r>
    <x v="33"/>
    <x v="4"/>
    <n v="10000"/>
    <x v="1"/>
    <x v="5"/>
    <s v="South Ayrshire"/>
  </r>
  <r>
    <x v="34"/>
    <x v="4"/>
    <n v="25962"/>
    <x v="1"/>
    <x v="5"/>
    <s v="Edinburgh"/>
  </r>
  <r>
    <x v="35"/>
    <x v="2"/>
    <n v="21240"/>
    <x v="1"/>
    <x v="5"/>
    <s v="Fife"/>
  </r>
  <r>
    <x v="36"/>
    <x v="0"/>
    <n v="159311"/>
    <x v="1"/>
    <x v="5"/>
    <s v="Scotland"/>
  </r>
  <r>
    <x v="37"/>
    <x v="2"/>
    <n v="13104"/>
    <x v="1"/>
    <x v="5"/>
    <s v="Dumfries and Galloway"/>
  </r>
  <r>
    <x v="38"/>
    <x v="10"/>
    <n v="21000"/>
    <x v="1"/>
    <x v="5"/>
    <s v="Orkney"/>
  </r>
  <r>
    <x v="39"/>
    <x v="11"/>
    <n v="132372"/>
    <x v="1"/>
    <x v="5"/>
    <s v="Dundee"/>
  </r>
  <r>
    <x v="40"/>
    <x v="4"/>
    <n v="24999"/>
    <x v="1"/>
    <x v="5"/>
    <s v="Argyll and Bute"/>
  </r>
  <r>
    <x v="41"/>
    <x v="4"/>
    <n v="63400"/>
    <x v="1"/>
    <x v="5"/>
    <s v="Stirling"/>
  </r>
  <r>
    <x v="42"/>
    <x v="2"/>
    <n v="20002"/>
    <x v="1"/>
    <x v="5"/>
    <s v="Perth and Kinross"/>
  </r>
  <r>
    <x v="43"/>
    <x v="4"/>
    <n v="25000"/>
    <x v="1"/>
    <x v="5"/>
    <s v="Scotland"/>
  </r>
  <r>
    <x v="44"/>
    <x v="4"/>
    <n v="300000"/>
    <x v="1"/>
    <x v="5"/>
    <s v="Perth and Kinross"/>
  </r>
  <r>
    <x v="45"/>
    <x v="4"/>
    <n v="49999"/>
    <x v="1"/>
    <x v="5"/>
    <s v="Edinburgh"/>
  </r>
  <r>
    <x v="46"/>
    <x v="2"/>
    <n v="805307"/>
    <x v="1"/>
    <x v="5"/>
    <s v="Scotland"/>
  </r>
  <r>
    <x v="47"/>
    <x v="4"/>
    <n v="7500"/>
    <x v="1"/>
    <x v="5"/>
    <m/>
  </r>
  <r>
    <x v="48"/>
    <x v="4"/>
    <n v="52961"/>
    <x v="1"/>
    <x v="5"/>
    <s v="Moray"/>
  </r>
  <r>
    <x v="49"/>
    <x v="2"/>
    <n v="349394"/>
    <x v="1"/>
    <x v="5"/>
    <s v="Fife"/>
  </r>
  <r>
    <x v="50"/>
    <x v="8"/>
    <n v="13997"/>
    <x v="2"/>
    <x v="5"/>
    <s v="South Lanarkshire Council"/>
  </r>
  <r>
    <x v="51"/>
    <x v="8"/>
    <n v="15000"/>
    <x v="2"/>
    <x v="5"/>
    <s v="Edinburgh"/>
  </r>
  <r>
    <x v="52"/>
    <x v="7"/>
    <n v="12346"/>
    <x v="2"/>
    <x v="5"/>
    <s v="Highland"/>
  </r>
  <r>
    <x v="53"/>
    <x v="8"/>
    <n v="58604"/>
    <x v="2"/>
    <x v="5"/>
    <s v="Dundee"/>
  </r>
  <r>
    <x v="54"/>
    <x v="8"/>
    <n v="9800"/>
    <x v="2"/>
    <x v="5"/>
    <s v="East Ayrshire"/>
  </r>
  <r>
    <x v="55"/>
    <x v="8"/>
    <n v="2909"/>
    <x v="2"/>
    <x v="5"/>
    <s v="Scottish Borders"/>
  </r>
  <r>
    <x v="56"/>
    <x v="8"/>
    <n v="11499"/>
    <x v="2"/>
    <x v="5"/>
    <s v="Fife"/>
  </r>
  <r>
    <x v="57"/>
    <x v="8"/>
    <n v="22072"/>
    <x v="2"/>
    <x v="5"/>
    <s v="Fife"/>
  </r>
  <r>
    <x v="58"/>
    <x v="8"/>
    <n v="4517"/>
    <x v="2"/>
    <x v="5"/>
    <s v="Fife"/>
  </r>
  <r>
    <x v="59"/>
    <x v="8"/>
    <n v="57942"/>
    <x v="2"/>
    <x v="5"/>
    <s v="Highland"/>
  </r>
  <r>
    <x v="60"/>
    <x v="8"/>
    <n v="25000"/>
    <x v="2"/>
    <x v="5"/>
    <s v="Glasgow"/>
  </r>
  <r>
    <x v="61"/>
    <x v="8"/>
    <n v="3000"/>
    <x v="2"/>
    <x v="5"/>
    <s v="Glasgow"/>
  </r>
  <r>
    <x v="62"/>
    <x v="8"/>
    <n v="2418"/>
    <x v="2"/>
    <x v="5"/>
    <s v="North Ayrshire"/>
  </r>
  <r>
    <x v="63"/>
    <x v="8"/>
    <n v="24400"/>
    <x v="2"/>
    <x v="5"/>
    <s v="Argyll and Bute"/>
  </r>
  <r>
    <x v="64"/>
    <x v="8"/>
    <n v="15000"/>
    <x v="2"/>
    <x v="5"/>
    <s v="Highland"/>
  </r>
  <r>
    <x v="65"/>
    <x v="8"/>
    <n v="25000"/>
    <x v="2"/>
    <x v="5"/>
    <s v="Edinburgh"/>
  </r>
  <r>
    <x v="66"/>
    <x v="8"/>
    <n v="57400"/>
    <x v="2"/>
    <x v="5"/>
    <s v="Eilean Siar"/>
  </r>
  <r>
    <x v="67"/>
    <x v="8"/>
    <n v="51914"/>
    <x v="2"/>
    <x v="5"/>
    <s v="Glasgow"/>
  </r>
  <r>
    <x v="68"/>
    <x v="8"/>
    <n v="58367"/>
    <x v="2"/>
    <x v="5"/>
    <s v="Perth and Kinross"/>
  </r>
  <r>
    <x v="69"/>
    <x v="8"/>
    <n v="59998"/>
    <x v="2"/>
    <x v="5"/>
    <s v="Highland"/>
  </r>
  <r>
    <x v="70"/>
    <x v="8"/>
    <n v="20055"/>
    <x v="2"/>
    <x v="5"/>
    <s v="Edinburgh"/>
  </r>
  <r>
    <x v="71"/>
    <x v="8"/>
    <n v="58469"/>
    <x v="2"/>
    <x v="5"/>
    <s v="Edinburgh"/>
  </r>
  <r>
    <x v="72"/>
    <x v="8"/>
    <n v="5700"/>
    <x v="2"/>
    <x v="5"/>
    <s v="Stirling"/>
  </r>
  <r>
    <x v="73"/>
    <x v="8"/>
    <n v="11978"/>
    <x v="2"/>
    <x v="5"/>
    <s v="Stirling"/>
  </r>
  <r>
    <x v="74"/>
    <x v="8"/>
    <n v="25535"/>
    <x v="2"/>
    <x v="5"/>
    <s v="West Dunbartonshire"/>
  </r>
  <r>
    <x v="75"/>
    <x v="8"/>
    <n v="43513"/>
    <x v="2"/>
    <x v="5"/>
    <s v="Highland"/>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
  <r>
    <x v="0"/>
    <x v="0"/>
    <x v="0"/>
    <s v="HES"/>
    <s v="Scottish Lime Centre"/>
    <n v="1"/>
    <m/>
    <m/>
    <s v="Ongoing"/>
  </r>
  <r>
    <x v="0"/>
    <x v="1"/>
    <x v="1"/>
    <s v="HES"/>
    <m/>
    <n v="1"/>
    <m/>
    <m/>
    <s v="Completed"/>
  </r>
  <r>
    <x v="0"/>
    <x v="1"/>
    <x v="2"/>
    <s v="HES"/>
    <m/>
    <n v="1"/>
    <m/>
    <m/>
    <s v="Completed"/>
  </r>
  <r>
    <x v="1"/>
    <x v="0"/>
    <x v="3"/>
    <s v="HES"/>
    <s v="Rab MacInness Studios and Rainbow Glass Studios"/>
    <n v="2"/>
    <m/>
    <m/>
    <s v="Ongoing"/>
  </r>
  <r>
    <x v="1"/>
    <x v="1"/>
    <x v="4"/>
    <s v="HES"/>
    <s v="South Gyle Conservation Centre"/>
    <n v="1"/>
    <m/>
    <m/>
    <s v="Ongoing"/>
  </r>
  <r>
    <x v="2"/>
    <x v="1"/>
    <x v="5"/>
    <s v="HES"/>
    <m/>
    <n v="1"/>
    <m/>
    <m/>
    <s v="Ongoing"/>
  </r>
  <r>
    <x v="2"/>
    <x v="1"/>
    <x v="5"/>
    <s v="HES"/>
    <m/>
    <n v="1"/>
    <m/>
    <m/>
    <s v="Completed"/>
  </r>
  <r>
    <x v="3"/>
    <x v="1"/>
    <x v="6"/>
    <s v="HES"/>
    <m/>
    <n v="2"/>
    <m/>
    <m/>
    <s v="Ongoing"/>
  </r>
  <r>
    <x v="3"/>
    <x v="1"/>
    <x v="7"/>
    <s v="HES"/>
    <m/>
    <n v="1"/>
    <m/>
    <m/>
    <s v="Completed"/>
  </r>
  <r>
    <x v="3"/>
    <x v="2"/>
    <x v="8"/>
    <s v="HES"/>
    <s v="Forth Valley College"/>
    <n v="1"/>
    <s v="HNC Lab Science and SVQ Science"/>
    <s v="SCQF L6"/>
    <s v="Ongoing"/>
  </r>
  <r>
    <x v="4"/>
    <x v="2"/>
    <x v="9"/>
    <s v="HES"/>
    <s v="Rewards Training"/>
    <n v="9"/>
    <s v="Cultural Venue Operations"/>
    <s v="SCQF L6"/>
    <s v="Ongoing"/>
  </r>
  <r>
    <x v="5"/>
    <x v="2"/>
    <x v="10"/>
    <s v="HES"/>
    <s v="SRUC"/>
    <n v="3"/>
    <s v="SVQ Horticulture"/>
    <s v="SCQF L5"/>
    <s v="Ongoing"/>
  </r>
  <r>
    <x v="6"/>
    <x v="2"/>
    <x v="11"/>
    <s v="HES"/>
    <m/>
    <n v="1"/>
    <m/>
    <m/>
    <s v="Completed"/>
  </r>
  <r>
    <x v="6"/>
    <x v="1"/>
    <x v="12"/>
    <s v="HES"/>
    <m/>
    <n v="1"/>
    <m/>
    <m/>
    <s v="Completed"/>
  </r>
  <r>
    <x v="7"/>
    <x v="1"/>
    <x v="13"/>
    <s v="HES"/>
    <m/>
    <n v="1"/>
    <m/>
    <m/>
    <s v="Ongoing"/>
  </r>
  <r>
    <x v="7"/>
    <x v="1"/>
    <x v="14"/>
    <s v="HES"/>
    <m/>
    <n v="1"/>
    <m/>
    <m/>
    <s v="Ongoing"/>
  </r>
  <r>
    <x v="7"/>
    <x v="1"/>
    <x v="13"/>
    <s v="HES"/>
    <m/>
    <n v="1"/>
    <m/>
    <m/>
    <s v="Completed"/>
  </r>
  <r>
    <x v="8"/>
    <x v="0"/>
    <x v="15"/>
    <s v="HES"/>
    <s v="2 Ravens Forge"/>
    <n v="2"/>
    <m/>
    <m/>
    <s v="Ongoing"/>
  </r>
  <r>
    <x v="8"/>
    <x v="0"/>
    <x v="16"/>
    <s v="HES"/>
    <s v="Michelle De Bruin"/>
    <n v="1"/>
    <m/>
    <m/>
    <s v="Ongoing"/>
  </r>
  <r>
    <x v="8"/>
    <x v="0"/>
    <x v="17"/>
    <s v="HES"/>
    <s v="Brian Wilson"/>
    <n v="1"/>
    <m/>
    <m/>
    <s v="Ongoing"/>
  </r>
  <r>
    <x v="8"/>
    <x v="0"/>
    <x v="18"/>
    <s v="HES"/>
    <s v="Scottish Crannog Centre"/>
    <n v="1"/>
    <m/>
    <m/>
    <s v="Ongoing"/>
  </r>
  <r>
    <x v="8"/>
    <x v="0"/>
    <x v="19"/>
    <s v="HES"/>
    <m/>
    <n v="1"/>
    <m/>
    <m/>
    <s v="Completed"/>
  </r>
  <r>
    <x v="8"/>
    <x v="0"/>
    <x v="15"/>
    <s v="HES"/>
    <m/>
    <n v="1"/>
    <m/>
    <m/>
    <s v="Completed"/>
  </r>
  <r>
    <x v="8"/>
    <x v="2"/>
    <x v="20"/>
    <s v="HES"/>
    <s v="CITB Managing Agent"/>
    <n v="18"/>
    <s v="SVQ Stonemasory (Construction)"/>
    <s v="SCQF L6"/>
    <s v="Ongoing"/>
  </r>
  <r>
    <x v="8"/>
    <x v="2"/>
    <x v="21"/>
    <s v="HES"/>
    <s v="Forth Valley College"/>
    <n v="4"/>
    <s v="SVQ Carpentry and Joinery (Construction)"/>
    <s v="SCQF L6"/>
    <s v="Ongoing"/>
  </r>
  <r>
    <x v="8"/>
    <x v="2"/>
    <x v="22"/>
    <s v="HES"/>
    <s v="CITB"/>
    <n v="1"/>
    <s v="SVQ Painting and Decorating"/>
    <s v="SCQF L7"/>
    <s v="Ongoing"/>
  </r>
  <r>
    <x v="9"/>
    <x v="2"/>
    <x v="23"/>
    <s v="HES"/>
    <m/>
    <n v="1"/>
    <s v="Business Administration"/>
    <s v="SCQF L6"/>
    <s v="Ongoing"/>
  </r>
  <r>
    <x v="9"/>
    <x v="2"/>
    <x v="23"/>
    <s v="HES"/>
    <s v="Rewards Training"/>
    <n v="1"/>
    <s v="Professional Award"/>
    <m/>
    <s v="Ongoing"/>
  </r>
  <r>
    <x v="8"/>
    <x v="2"/>
    <x v="24"/>
    <s v="SDS"/>
    <m/>
    <n v="2290"/>
    <m/>
    <s v="SCQF 5-9"/>
    <s v="Ongoing"/>
  </r>
  <r>
    <x v="8"/>
    <x v="2"/>
    <x v="25"/>
    <s v="SDS"/>
    <m/>
    <n v="1649"/>
    <m/>
    <s v="SCQF 5-10"/>
    <s v="Ongoing"/>
  </r>
  <r>
    <x v="8"/>
    <x v="2"/>
    <x v="26"/>
    <s v="SDS"/>
    <m/>
    <n v="1221"/>
    <m/>
    <s v="SCQF 5-11"/>
    <s v="Ongoing"/>
  </r>
  <r>
    <x v="8"/>
    <x v="2"/>
    <x v="27"/>
    <s v="SDS"/>
    <m/>
    <n v="300"/>
    <m/>
    <s v="SCQF 5-12"/>
    <s v="Ongoing"/>
  </r>
  <r>
    <x v="8"/>
    <x v="2"/>
    <x v="28"/>
    <s v="SDS"/>
    <m/>
    <n v="1818"/>
    <m/>
    <s v="SCQF 5-13"/>
    <s v="Ongoing"/>
  </r>
  <r>
    <x v="8"/>
    <x v="2"/>
    <x v="29"/>
    <s v="SDS"/>
    <m/>
    <n v="16"/>
    <m/>
    <s v="SCQF 5-14"/>
    <s v="Ongoing"/>
  </r>
  <r>
    <x v="6"/>
    <x v="2"/>
    <x v="30"/>
    <s v="SDS"/>
    <m/>
    <n v="21"/>
    <m/>
    <s v="SCQF 5-15"/>
    <s v="Ongoing"/>
  </r>
  <r>
    <x v="6"/>
    <x v="2"/>
    <x v="31"/>
    <s v="SDS"/>
    <m/>
    <n v="0"/>
    <m/>
    <s v="SCQF 5-16"/>
    <s v="Ongoing"/>
  </r>
  <r>
    <x v="6"/>
    <x v="2"/>
    <x v="32"/>
    <s v="SDS"/>
    <m/>
    <n v="9"/>
    <m/>
    <s v="SCQF 5-17"/>
    <s v="Ongoing"/>
  </r>
  <r>
    <x v="6"/>
    <x v="2"/>
    <x v="33"/>
    <s v="SDS"/>
    <m/>
    <n v="107"/>
    <m/>
    <s v="SCQF 5-18"/>
    <s v="Ongoing"/>
  </r>
  <r>
    <x v="0"/>
    <x v="2"/>
    <x v="34"/>
    <s v="SDS"/>
    <m/>
    <n v="44"/>
    <m/>
    <s v="SCQF 5-19"/>
    <s v="Ongoing"/>
  </r>
</pivotCacheRecords>
</file>

<file path=xl/pivotCache/richPivot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3">
  <r>
    <s v="Oban High School"/>
    <n v="15"/>
    <s v="Marseum"/>
    <s v="Dunollie's Museum"/>
    <m/>
    <s v="Argyll and Bute"/>
    <s v="Completed"/>
    <x v="0"/>
  </r>
  <r>
    <s v="West Calder High School"/>
    <n v="20"/>
    <s v="Marseum"/>
    <s v="Wee Museum of Memory"/>
    <m/>
    <s v="West Lothian"/>
    <s v="Completed"/>
    <x v="0"/>
  </r>
  <r>
    <s v="Castlehead School"/>
    <n v="140"/>
    <s v="Marseum"/>
    <s v="Paisley Museum"/>
    <m/>
    <s v="Renfrewshire"/>
    <s v="Completed"/>
    <x v="0"/>
  </r>
  <r>
    <s v="Inverclyde Academy"/>
    <s v="TBC"/>
    <s v="Marseum"/>
    <s v="Inverclyde Council"/>
    <m/>
    <s v="Inverclyde"/>
    <s v="Ongoing"/>
    <x v="0"/>
  </r>
  <r>
    <s v="The Robert Burns Academy"/>
    <s v="TBC"/>
    <s v="Marseum"/>
    <s v="East and Ayrshire Leisure"/>
    <m/>
    <s v="North Ayrshire"/>
    <s v="Ongoing"/>
    <x v="0"/>
  </r>
  <r>
    <s v="St. Ninian's High School"/>
    <s v="TBC"/>
    <s v="Marseum"/>
    <s v="Kirkintilloch and East Dunbartonshire"/>
    <m/>
    <s v="East Renfrewshire"/>
    <s v="Ongoing"/>
    <x v="0"/>
  </r>
  <r>
    <s v="North West Community Campus"/>
    <s v="TBC"/>
    <s v="Marseum"/>
    <s v="Dumfries and Galloway Council Museums"/>
    <m/>
    <s v="Dumfries and Galloway"/>
    <s v="Ongoing"/>
    <x v="0"/>
  </r>
  <r>
    <s v="Mid Yell Junior High School"/>
    <s v="TBC"/>
    <s v="Marseum"/>
    <s v="Shetland Museums and Archives"/>
    <m/>
    <s v="Shetland"/>
    <s v="Ongoing"/>
    <x v="0"/>
  </r>
  <r>
    <s v="Baltasound Junior High School"/>
    <s v="TBC"/>
    <s v="Marseum"/>
    <s v="Shetland Museums and Archives"/>
    <m/>
    <s v="Shetland"/>
    <s v="Ongoing"/>
    <x v="0"/>
  </r>
  <r>
    <s v="Portobello High School"/>
    <n v="10"/>
    <s v="Nat 5 Creative Industries - Roofing"/>
    <s v="Compass Roofing"/>
    <m/>
    <s v="Edinburgh"/>
    <s v="Ongoing"/>
    <x v="1"/>
  </r>
  <r>
    <s v="Castlebrae Community Campus"/>
    <n v="11"/>
    <s v="Nat 5 Creative Industries - Roofing"/>
    <s v="Compass Roofing"/>
    <m/>
    <s v="Edinburgh"/>
    <s v="Ongoing"/>
    <x v="1"/>
  </r>
  <r>
    <s v="Westerhailes"/>
    <n v="11"/>
    <s v="Nat 5 Creative Industries - Roofing"/>
    <s v="Compass Roofing"/>
    <m/>
    <s v="Edinburgh"/>
    <s v="Ongoing"/>
    <x v="1"/>
  </r>
  <r>
    <s v="Portobello High School"/>
    <n v="8"/>
    <s v="Nat 5 Creative Industries Stonemasonry"/>
    <s v="HES"/>
    <m/>
    <s v="Edinburgh"/>
    <s v="Ongoing"/>
    <x v="1"/>
  </r>
  <r>
    <s v="Craigroyston Community High School"/>
    <m/>
    <s v="Build Your Future - Reimagining Spaces"/>
    <m/>
    <m/>
    <s v="Edinburgh"/>
    <s v="Ongoing"/>
    <x v="1"/>
  </r>
  <r>
    <s v="Craigroyston Community High School"/>
    <n v="52"/>
    <s v="Build Your Future - Skills Demonstrations"/>
    <m/>
    <m/>
    <s v="Edinburgh"/>
    <s v="Completed"/>
    <x v="1"/>
  </r>
  <r>
    <s v="Leith Academy"/>
    <n v="52"/>
    <s v="Build Your Future - Skills Demonstrations"/>
    <m/>
    <m/>
    <s v="Edinburgh"/>
    <s v="Completed"/>
    <x v="1"/>
  </r>
  <r>
    <s v="Queensferry"/>
    <m/>
    <s v="Build Your Future - Skills Demonstrations"/>
    <m/>
    <m/>
    <s v="Edinburgh"/>
    <s v="Completed"/>
    <x v="1"/>
  </r>
  <r>
    <s v="Dundee and Angus College"/>
    <s v="TBC"/>
    <s v="Build Your Future - Skills Demonstrations"/>
    <m/>
    <m/>
    <s v="Dundee"/>
    <s v="To be delivered"/>
    <x v="1"/>
  </r>
  <r>
    <s v="Dundee Heritage Trust"/>
    <s v="TBC"/>
    <s v="Build Your Future - Skills Demonstrations"/>
    <m/>
    <m/>
    <s v="Dundee"/>
    <s v="To be delivered"/>
    <x v="1"/>
  </r>
  <r>
    <s v="Dumfries North West Community Campus"/>
    <m/>
    <s v="Build Your Future - Skills Demonstrations"/>
    <m/>
    <m/>
    <s v="Dumfries and Galloway"/>
    <s v="Completed"/>
    <x v="1"/>
  </r>
  <r>
    <s v="Stranraer Academy"/>
    <m/>
    <s v="Build Your Future - Skills Demonstrations"/>
    <m/>
    <m/>
    <s v="Dumfries and Galloway"/>
    <s v="Completed"/>
    <x v="1"/>
  </r>
  <r>
    <s v="Larbert High School"/>
    <m/>
    <s v="Build Your Future - Reimagining Spaces"/>
    <m/>
    <m/>
    <s v="Falkirk"/>
    <s v="Completed"/>
    <x v="1"/>
  </r>
  <r>
    <s v="Bellshill Academy"/>
    <m/>
    <m/>
    <m/>
    <m/>
    <s v="North Lanarkshire"/>
    <s v="Completed"/>
    <x v="1"/>
  </r>
  <r>
    <s v="Bellshill Academy"/>
    <n v="30"/>
    <s v="Build Your Future - Skills Demonstrations"/>
    <m/>
    <m/>
    <s v="North Lanarkshire"/>
    <s v="Completed"/>
    <x v="1"/>
  </r>
  <r>
    <s v="Galashiels Academy"/>
    <m/>
    <s v="Build Your Future - Skills Demonstrations"/>
    <m/>
    <m/>
    <s v="Scottish Borders"/>
    <s v="Completed"/>
    <x v="1"/>
  </r>
  <r>
    <s v="Jedburgh"/>
    <m/>
    <s v="Build Your Future - Skills Demonstrations"/>
    <m/>
    <m/>
    <s v="Scottish Borders"/>
    <s v="Completed"/>
    <x v="1"/>
  </r>
  <r>
    <s v="Earlston High School"/>
    <m/>
    <s v="Build Your Future - Skills Demonstrations"/>
    <m/>
    <m/>
    <s v="Scottish Borders"/>
    <s v="Completed"/>
    <x v="1"/>
  </r>
  <r>
    <s v="Peebles High School"/>
    <m/>
    <s v="Build Your Future - Skills Demonstrations"/>
    <m/>
    <m/>
    <s v="Scottish Borders"/>
    <s v="Completed"/>
    <x v="1"/>
  </r>
  <r>
    <s v="Selkirk"/>
    <m/>
    <s v="Build Your Future - Skills Demonstrations"/>
    <m/>
    <m/>
    <s v="Scottish Borders"/>
    <s v="Completed"/>
    <x v="1"/>
  </r>
  <r>
    <s v="Jedburgh"/>
    <n v="17"/>
    <s v="Build Your Future - Reimagining Spaces"/>
    <m/>
    <m/>
    <s v="Scottish Borders"/>
    <s v="Completed"/>
    <x v="1"/>
  </r>
  <r>
    <s v="Kelso"/>
    <m/>
    <s v="Build Your Future - Reimagining Spaces"/>
    <m/>
    <m/>
    <s v="Scottish Borders"/>
    <s v="Ongoing"/>
    <x v="1"/>
  </r>
  <r>
    <s v="Galashiels Academy"/>
    <m/>
    <s v="Build Your Future - Reimagining Spaces"/>
    <m/>
    <m/>
    <s v="Scottish Borders"/>
    <s v="Ongoing"/>
    <x v="1"/>
  </r>
  <r>
    <s v="Hawick"/>
    <m/>
    <s v="Build Your Future - Reimagining Spaces"/>
    <m/>
    <m/>
    <s v="Scottish Borders"/>
    <s v="Ongoing"/>
    <x v="1"/>
  </r>
  <r>
    <s v="Earlston High School"/>
    <m/>
    <s v="Build Your Future - Reimagining Spaces"/>
    <m/>
    <m/>
    <s v="Scottish Borders"/>
    <s v="Ongoing"/>
    <x v="1"/>
  </r>
  <r>
    <s v="Selkirk"/>
    <m/>
    <s v="Build Your Future - Reimagining Spaces"/>
    <m/>
    <m/>
    <s v="Scottish Borders"/>
    <s v="Ongoing"/>
    <x v="1"/>
  </r>
  <r>
    <s v="Kelso"/>
    <m/>
    <s v="Build Your Future - Skills Demonstrations"/>
    <m/>
    <m/>
    <s v="Scottish Borders"/>
    <s v="Ongoing"/>
    <x v="1"/>
  </r>
  <r>
    <s v="Peebles High School"/>
    <m/>
    <s v="Build Your Future - Skills Demonstrations"/>
    <m/>
    <m/>
    <s v="Scottish Borders"/>
    <s v="Ongoing"/>
    <x v="1"/>
  </r>
  <r>
    <s v="Prestwick Academy"/>
    <s v="TBC"/>
    <s v="Build Your Future - Skills Demonstrations"/>
    <m/>
    <m/>
    <s v="South Ayrshire"/>
    <s v="To be delivered"/>
    <x v="1"/>
  </r>
  <r>
    <s v="Kirkwall Grammar School"/>
    <n v="60"/>
    <s v="Heritage Careers Week"/>
    <m/>
    <m/>
    <s v="Orkney"/>
    <s v="Completed"/>
    <x v="2"/>
  </r>
  <r>
    <s v="Skills Workshop Tasters"/>
    <n v="40"/>
    <s v="Heritage Careers Week"/>
    <m/>
    <m/>
    <s v="Stirling"/>
    <s v="Completed"/>
    <x v="2"/>
  </r>
  <r>
    <s v="Stonemasonry Demonstrations"/>
    <n v="200"/>
    <s v="Heritage Careers Week"/>
    <m/>
    <m/>
    <s v="Dumfries and Galloway"/>
    <s v="Completed"/>
    <x v="2"/>
  </r>
  <r>
    <s v="Attainment Through Archaeology"/>
    <n v="20"/>
    <s v="Heritage Careers Week"/>
    <m/>
    <m/>
    <s v="South Ayrshire"/>
    <s v="Completed"/>
    <x v="3"/>
  </r>
  <r>
    <s v="Archaeology Ambassadors"/>
    <n v="59"/>
    <s v="Heritage Careers Week"/>
    <m/>
    <m/>
    <s v="South Lanarkshire Council"/>
    <s v="Completed"/>
    <x v="3"/>
  </r>
  <r>
    <s v="Workforce for the Future"/>
    <n v="36"/>
    <s v="Heritage Careers Week"/>
    <m/>
    <m/>
    <s v="South Ayrshire"/>
    <s v="Completed"/>
    <x v="4"/>
  </r>
  <r>
    <s v="Kirkwall Grammar School"/>
    <n v="60"/>
    <s v="Heritage Careers Week"/>
    <m/>
    <m/>
    <s v="Orkney"/>
    <s v="Completed"/>
    <x v="5"/>
  </r>
  <r>
    <s v="Work inspiration workshop"/>
    <n v="16"/>
    <s v="Heritage Careers Week"/>
    <m/>
    <m/>
    <s v="Highland"/>
    <s v="Completed"/>
    <x v="2"/>
  </r>
  <r>
    <s v="Work inspiration workshop"/>
    <n v="14"/>
    <s v="Heritage Careers Week"/>
    <m/>
    <m/>
    <s v="East Dunbartonshire"/>
    <s v="Completed"/>
    <x v="6"/>
  </r>
  <r>
    <s v="Bellshill Academy"/>
    <n v="9"/>
    <s v="A World of Work Tasters"/>
    <s v="Historic Environment Scotland, Bakerhicks, SIKA, Atkin Realis, Lesterose, FES, City Access"/>
    <s v="S5, S6"/>
    <s v="North Lanarkshire"/>
    <s v="Completed"/>
    <x v="7"/>
  </r>
  <r>
    <s v="Braes High School"/>
    <n v="10"/>
    <s v="A World of Work Tasters"/>
    <s v="Historic Environment Scotland, Bakerhicks, SIKA, Atkin Realis, Lesterose, FES, City Access"/>
    <s v="S5, S7"/>
    <s v="Falkirk"/>
    <s v="Completed"/>
    <x v="7"/>
  </r>
  <r>
    <s v="Carrongrange High School"/>
    <n v="11"/>
    <s v="A World of Work Tasters"/>
    <s v="Historic Environment Scotland, Bakerhicks, SIKA, Atkin Realis, Lesterose, FES, City Access"/>
    <s v="S5, S8"/>
    <s v="Falkirk"/>
    <s v="Completed"/>
    <x v="7"/>
  </r>
  <r>
    <s v="Chryston High School"/>
    <n v="8"/>
    <s v="A World of Work Tasters"/>
    <s v="Historic Environment Scotland, Bakerhicks, SIKA, Atkin Realis, Lesterose, FES, City Access"/>
    <s v="S5, S9"/>
    <s v="North Lanarkshire"/>
    <s v="Completed"/>
    <x v="7"/>
  </r>
  <r>
    <s v="Denny High School"/>
    <n v="6"/>
    <s v="A World of Work Tasters"/>
    <s v="Historic Environment Scotland, Bakerhicks, SIKA, Atkin Realis, Lesterose, FES, City Access"/>
    <s v="S5, S10"/>
    <s v="Falkirk"/>
    <s v="Completed"/>
    <x v="7"/>
  </r>
  <r>
    <s v="Dumfries Academy"/>
    <n v="9"/>
    <s v="A World of Work Tasters"/>
    <s v="Historic Environment Scotland, Bakerhicks, SIKA, Atkin Realis, Lesterose, FES, City Access"/>
    <s v="S5, S11"/>
    <s v="Dumfries and Galloway"/>
    <s v="Completed"/>
    <x v="7"/>
  </r>
  <r>
    <s v="Dunblane High School"/>
    <n v="7"/>
    <s v="A World of Work Tasters"/>
    <s v="Historic Environment Scotland, Bakerhicks, SIKA, Atkin Realis, Lesterose, FES, City Access"/>
    <s v="S5, S12"/>
    <s v="Falkirk"/>
    <s v="Completed"/>
    <x v="7"/>
  </r>
  <r>
    <s v="Enable Scotland"/>
    <n v="2"/>
    <s v="A World of Work Tasters"/>
    <s v="Historic Environment Scotland, Bakerhicks, SIKA, Atkin Realis, Lesterose, FES, City Access"/>
    <s v="S5, S13"/>
    <s v="Edinburgh"/>
    <s v="Completed"/>
    <x v="7"/>
  </r>
  <r>
    <s v="Falkirk High School"/>
    <n v="10"/>
    <s v="A World of Work Tasters"/>
    <s v="Historic Environment Scotland, Bakerhicks, SIKA, Atkin Realis, Lesterose, FES, City Access"/>
    <s v="S5, S14"/>
    <s v="Stirling"/>
    <s v="Completed"/>
    <x v="7"/>
  </r>
  <r>
    <s v="Historic Environment Scotland Learners"/>
    <n v="4"/>
    <s v="A World of Work Tasters"/>
    <s v="Historic Environment Scotland, Bakerhicks, SIKA, Atkin Realis, Lesterose, FES, City Access"/>
    <s v="S5, S15"/>
    <s v="Stirling"/>
    <s v="Completed"/>
    <x v="7"/>
  </r>
  <r>
    <s v="Lenzie Academy"/>
    <n v="7"/>
    <s v="A World of Work Tasters"/>
    <s v="Historic Environment Scotland, Bakerhicks, SIKA, Atkin Realis, Lesterose, FES, City Access"/>
    <s v="S5, S16"/>
    <s v="North Lanarkshire"/>
    <s v="Completed"/>
    <x v="7"/>
  </r>
  <r>
    <s v="Lornshill Academy"/>
    <n v="19"/>
    <s v="A World of Work Tasters"/>
    <s v="Historic Environment Scotland, Bakerhicks, SIKA, Atkin Realis, Lesterose, FES, City Access"/>
    <s v="S5, S17"/>
    <s v="Stirling"/>
    <s v="Completed"/>
    <x v="7"/>
  </r>
  <r>
    <s v="North West Community Campus"/>
    <n v="7"/>
    <s v="A World of Work Tasters"/>
    <s v="Historic Environment Scotland, Bakerhicks, SIKA, Atkin Realis, Lesterose, FES, City Access"/>
    <s v="S5, S18"/>
    <s v="Dumfries and Galloway"/>
    <s v="Completed"/>
    <x v="7"/>
  </r>
  <r>
    <s v="Portobello High School"/>
    <n v="4"/>
    <s v="A World of Work Tasters"/>
    <s v="Historic Environment Scotland, Bakerhicks, SIKA, Atkin Realis, Lesterose, FES, City Access"/>
    <s v="S5, S19"/>
    <s v="Edinburgh"/>
    <s v="Completed"/>
    <x v="7"/>
  </r>
  <r>
    <s v="St. Kentigerns Academy"/>
    <n v="19"/>
    <s v="A World of Work Tasters"/>
    <s v="Historic Environment Scotland, Bakerhicks, SIKA, Atkin Realis, Lesterose, FES, City Access"/>
    <s v="S5, S20"/>
    <s v="West Lothian"/>
    <s v="Completed"/>
    <x v="7"/>
  </r>
  <r>
    <s v="St Modans High School"/>
    <n v="9"/>
    <s v="A World of Work Tasters"/>
    <s v="Historic Environment Scotland, Bakerhicks, SIKA, Atkin Realis, Lesterose, FES, City Access"/>
    <s v="S5, S21"/>
    <s v="Stirling"/>
    <s v="Completed"/>
    <x v="7"/>
  </r>
  <r>
    <s v="Wallace High School"/>
    <n v="14"/>
    <s v="A World of Work Tasters"/>
    <s v="Historic Environment Scotland, Bakerhicks, SIKA, Atkin Realis, Lesterose, FES, City Access"/>
    <s v="S5, S22"/>
    <s v="Stirling"/>
    <s v="Completed"/>
    <x v="7"/>
  </r>
  <r>
    <s v="Engine Shed"/>
    <n v="8"/>
    <s v="A World of Work Tasters"/>
    <s v="Historic Environment Scotland, Bakerhicks, SIKA, Atkin Realis, Lesterose, FES, City Access"/>
    <s v="S5, S23"/>
    <s v="Stirling"/>
    <s v="Completed"/>
    <x v="7"/>
  </r>
  <r>
    <s v="Engine Shed"/>
    <m/>
    <s v="Heritage Science skills demonstration"/>
    <m/>
    <s v="Education (university, college, secondary or primary)"/>
    <s v="Stirling"/>
    <s v="Completed"/>
    <x v="2"/>
  </r>
  <r>
    <s v="Engine Shed"/>
    <m/>
    <s v="Conservation Skills Visit"/>
    <m/>
    <s v="Education (university, college, secondary or primary)"/>
    <s v="Stirling"/>
    <s v="Completed"/>
    <x v="2"/>
  </r>
  <r>
    <s v="Engine Shed"/>
    <m/>
    <s v="Scottish Apprenticeship Week"/>
    <m/>
    <s v="Education (university, college, secondary or primary)"/>
    <s v="Stirling"/>
    <s v="Completed"/>
    <x v="2"/>
  </r>
  <r>
    <s v="Engine Shed"/>
    <m/>
    <s v="Skills Training Centre Open Day"/>
    <m/>
    <s v="Education (university, college, secondary or primary)"/>
    <s v="Stirling"/>
    <s v="Completed"/>
    <x v="2"/>
  </r>
  <r>
    <s v="Engine Shed"/>
    <m/>
    <s v="3D technical knowledge sharing"/>
    <m/>
    <s v="Education (university, college, secondary or primary)"/>
    <s v="Stirling"/>
    <s v="Completed"/>
    <x v="2"/>
  </r>
  <r>
    <s v="Engine Shed"/>
    <m/>
    <s v="Napier University showcase of Digital Documentation and Innovation "/>
    <m/>
    <s v="Education (university, college, secondary or primary)"/>
    <s v="Stirling"/>
    <s v="Completed"/>
    <x v="2"/>
  </r>
  <r>
    <s v="Engine Shed"/>
    <m/>
    <s v="University visit"/>
    <m/>
    <s v="Education (university, college, secondary or primary)"/>
    <s v="Stirling"/>
    <s v="Completed"/>
    <x v="2"/>
  </r>
  <r>
    <s v="St Luke’s Primary School/Newbattle Abbey"/>
    <n v="24"/>
    <s v="Exploring Energyscapes"/>
    <m/>
    <s v="P3"/>
    <s v="Midlothian"/>
    <s v="Completed"/>
    <x v="3"/>
  </r>
  <r>
    <s v="Youth Spark Group"/>
    <n v="6"/>
    <s v="Exploring Energyscapes"/>
    <s v="Citadel Youth Centre"/>
    <s v="16-19"/>
    <s v="Edinburgh"/>
    <s v="Completed"/>
    <x v="3"/>
  </r>
  <r>
    <s v="Ochiltree Primary School"/>
    <n v="53"/>
    <s v="Attainment through Archaeology (AtA) "/>
    <s v="Coalfield Communities Landscape Partnership (CCLP)"/>
    <s v="P4,5,6 and 7"/>
    <s v="East Ayrshire"/>
    <s v="Completed"/>
    <x v="3"/>
  </r>
  <r>
    <s v="Logan Primary School"/>
    <n v="22"/>
    <s v="Attainment through Archaeology (AtA) "/>
    <s v="CCLP"/>
    <s v="P7"/>
    <s v="East Ayrshire"/>
    <s v="Completed"/>
    <x v="3"/>
  </r>
  <r>
    <s v="Musselburgh Grammar School/ Newbattle Abbey"/>
    <n v="9"/>
    <s v="Attainment through Archaeology (AtA) "/>
    <s v="DYW"/>
    <s v="S4"/>
    <s v="East Lothian"/>
    <s v="Completed"/>
    <x v="3"/>
  </r>
  <r>
    <s v="Dalkeith High School/Newbattle Abbey"/>
    <n v="6"/>
    <s v="Attainment through Archaeology (AtA) "/>
    <s v="DYW"/>
    <s v="S4"/>
    <s v="Midlothian"/>
    <s v="Completed"/>
    <x v="3"/>
  </r>
  <r>
    <s v="Sheffield Hallam University"/>
    <n v="3"/>
    <s v="Stobs Camp Project"/>
    <m/>
    <s v="students"/>
    <s v="Scottish Borders"/>
    <s v="Completed"/>
    <x v="3"/>
  </r>
  <r>
    <s v="Tynewater Primary School"/>
    <n v="20"/>
    <s v="Intro to Archaeology"/>
    <m/>
    <s v="P6"/>
    <s v="Midlothian"/>
    <s v="Completed"/>
    <x v="3"/>
  </r>
  <r>
    <s v="Works+"/>
    <n v="6"/>
    <s v="12 Towers Project"/>
    <s v="Works+"/>
    <s v="Young People 16-24"/>
    <s v="Scottish Borders"/>
    <s v="Completed"/>
    <x v="3"/>
  </r>
  <r>
    <s v="One Dalkeith Family Workshop"/>
    <n v="12"/>
    <s v="Big Dig"/>
    <s v="One Dalkeith"/>
    <s v="Families"/>
    <s v="Midlothian"/>
    <s v="Completed"/>
    <x v="3"/>
  </r>
  <r>
    <s v="Edinburgh Young Carers/Newbattle Abbey"/>
    <n v="10"/>
    <s v="Big Dig"/>
    <m/>
    <s v="Children "/>
    <s v="Edinburgh"/>
    <s v="Completed"/>
    <x v="3"/>
  </r>
  <r>
    <s v="General public/Newbattle Abbey"/>
    <n v="50"/>
    <s v="Big Dig"/>
    <m/>
    <n v="43132"/>
    <s v="Midlothian"/>
    <s v="Completed"/>
    <x v="3"/>
  </r>
  <r>
    <s v="Borders Additional Needs Group (BANG)"/>
    <n v="15"/>
    <s v="12 Towers Project"/>
    <s v="BANG"/>
    <s v="Young People"/>
    <s v="Scottish Borders"/>
    <s v="Completed"/>
    <x v="3"/>
  </r>
  <r>
    <s v="Musselburgh Grammar School/Newbattle Abbey"/>
    <n v="11"/>
    <s v="Attainment through Archaeology (AtA) "/>
    <m/>
    <s v="S4/5"/>
    <s v="East Lothian"/>
    <s v="Completed"/>
    <x v="3"/>
  </r>
  <r>
    <s v="Kelso High School/Newbattle Abbey"/>
    <n v="11"/>
    <s v="Exploring Energyscapes"/>
    <m/>
    <s v="S3"/>
    <s v="Scottish Borders"/>
    <s v="Completed"/>
    <x v="3"/>
  </r>
  <r>
    <s v="New Spin Intergenerational Group"/>
    <n v="7"/>
    <s v="Exploring Energyscapes"/>
    <s v="Citadel Youth Centre"/>
    <s v="16-24"/>
    <s v="Edinburgh"/>
    <s v="Completed"/>
    <x v="3"/>
  </r>
  <r>
    <s v="Trinity Academy, Enhanced Support Base"/>
    <n v="13"/>
    <s v="Exploring Energyscapes"/>
    <m/>
    <s v="S1-S4"/>
    <s v="Edinburgh"/>
    <s v="Completed"/>
    <x v="3"/>
  </r>
  <r>
    <s v="Kelso High School/Bedrule Excavation"/>
    <n v="13"/>
    <s v="Attainment through Archaeology (AtA) "/>
    <m/>
    <s v="S3"/>
    <s v="Scottish Borders"/>
    <s v="Completed"/>
    <x v="3"/>
  </r>
  <r>
    <s v="Jedburgh Grammar School/Bedrule Excavation"/>
    <n v="10"/>
    <s v="Attainment through Archaeology (AtA) "/>
    <s v="DYW"/>
    <s v="S3"/>
    <s v="Scottish Borders"/>
    <s v="Completed"/>
    <x v="3"/>
  </r>
  <r>
    <s v="YAC Dig It competition winners/Bedrule Excavation"/>
    <n v="2"/>
    <s v="Young Archaeologists’ Club (YAC)"/>
    <s v="Young Archaeologists’ Club/Council for British Archaeology"/>
    <s v="11/12 years old"/>
    <s v="Scottish Borders"/>
    <s v="Completed"/>
    <x v="3"/>
  </r>
  <r>
    <s v="Kilmodan Primary School"/>
    <n v="12"/>
    <s v="Creag Liath Excavation"/>
    <m/>
    <s v="Mixed age primary school pupils"/>
    <s v="Argyll and Bute"/>
    <s v="Completed"/>
    <x v="3"/>
  </r>
  <r>
    <s v="Trinity Academy, Enhanced Support Base/Newbattle Abbey and Victoria Park, Leith"/>
    <n v="6"/>
    <s v="Attainment through Archaeology (AtA) "/>
    <m/>
    <s v="S1/2"/>
    <s v="Edinburgh"/>
    <s v="Completed"/>
    <x v="3"/>
  </r>
  <r>
    <s v="Trinity Academy, Enhanced Support Base/Newbattle Abbey and Victoria Park, Leith"/>
    <n v="7"/>
    <s v="Attainment through Archaeology (AtA) "/>
    <m/>
    <s v="S3/4"/>
    <s v="Edinburgh"/>
    <s v="Completed"/>
    <x v="3"/>
  </r>
  <r>
    <s v="Bellsbank Primary School"/>
    <n v="20"/>
    <s v="Attainment through Archaeology (AtA) "/>
    <s v="CCLP"/>
    <s v="P6/7"/>
    <s v="East Ayrshire"/>
    <s v="Completed"/>
    <x v="3"/>
  </r>
  <r>
    <s v="Ochiltree Primary School/Ochiltree Excavation"/>
    <n v="26"/>
    <s v="Attainment through Archaeology (AtA) "/>
    <s v="CCLP"/>
    <s v="P6/7"/>
    <s v="East Ayrshire"/>
    <s v="Completed"/>
    <x v="3"/>
  </r>
  <r>
    <s v="University of Edinburgh Archaeology in Practice module"/>
    <n v="25"/>
    <s v="Archaeological Learning"/>
    <s v=" "/>
    <s v="students"/>
    <s v="Edinburgh"/>
    <s v="Completed"/>
    <x v="3"/>
  </r>
  <r>
    <s v="All 7 of Shetland’s High and Junior High Schools/Shetland Science Fair"/>
    <n v="265"/>
    <s v="Exploring Energyscapes"/>
    <s v="Shetland Aerogenerators Ltd"/>
    <s v="S2/3"/>
    <s v="Shetland"/>
    <s v="Completed"/>
    <x v="3"/>
  </r>
  <r>
    <s v="Strathaven Academy"/>
    <n v="20"/>
    <s v="Clyde Valley Archaeological Research Framework (CVARF)"/>
    <s v="Strathaven Academy"/>
    <s v="S4-6"/>
    <s v="South Lanarkshire Council"/>
    <s v="Completed"/>
    <x v="3"/>
  </r>
  <r>
    <s v="Sheffield Hallam University"/>
    <n v="6"/>
    <s v="Stobs Camp Project"/>
    <m/>
    <s v="students"/>
    <s v="Scottish Borders"/>
    <s v="Completed"/>
    <x v="3"/>
  </r>
  <r>
    <s v="Sheffield Hallam"/>
    <n v="4"/>
    <s v="Stobs Camp Project"/>
    <m/>
    <s v="students"/>
    <s v="Scottish Borders"/>
    <s v="Completed"/>
    <x v="3"/>
  </r>
  <r>
    <s v="University of Edinburgh: Archaeology of Childhood Course"/>
    <n v="25"/>
    <s v="Archaeological Learning"/>
    <s v=" "/>
    <s v="students"/>
    <s v="Edinburgh"/>
    <s v="Completed"/>
    <x v="3"/>
  </r>
  <r>
    <s v="Works+/Bedrule dry stone walling"/>
    <n v="8"/>
    <s v="12 Towers Project"/>
    <s v=" "/>
    <s v="Young People 16-24"/>
    <s v="Scottish Borders"/>
    <s v="Completed"/>
    <x v="3"/>
  </r>
  <r>
    <s v="General Public/Edinburgh"/>
    <n v="230"/>
    <s v="EAOP Family Fun Day"/>
    <s v="EAOP (Edinburgh Archaeology Outreach Project)"/>
    <s v="Families"/>
    <s v="Edinburgh"/>
    <s v="Completed"/>
    <x v="3"/>
  </r>
  <r>
    <s v="Stobhill Primary School"/>
    <n v="29"/>
    <s v="Intro to Archaeology"/>
    <m/>
    <s v="P5"/>
    <s v="Midlothian"/>
    <s v="Completed"/>
    <x v="3"/>
  </r>
  <r>
    <s v="Robert Burns Academy Supported Learning Centre/Ochiltree Old Cemetery"/>
    <n v="7"/>
    <s v="Attainment through Archaeology (AtA) "/>
    <s v="CCLP"/>
    <s v="S5/6"/>
    <s v="East Ayrshire"/>
    <s v="Completed"/>
    <x v="3"/>
  </r>
  <r>
    <s v="Ochiltree Primary School/Ochiltree Old Cemetery"/>
    <n v="13"/>
    <s v="Attainment through Archaeology (AtA) "/>
    <s v="CCLP"/>
    <s v="P6"/>
    <s v="East Ayrshire"/>
    <s v="Completed"/>
    <x v="3"/>
  </r>
  <r>
    <s v="Ochiltree Primary School/Ochiltree Old Cemetery"/>
    <n v="13"/>
    <s v="Attainment through Archaeology (AtA) "/>
    <s v="CCLP"/>
    <s v="P7"/>
    <s v="East Ayrshire"/>
    <s v="Completed"/>
    <x v="3"/>
  </r>
  <r>
    <s v="Musselburgh Grammar School/Newbattle Abbey"/>
    <n v="9"/>
    <s v="Exploring Energyscapes"/>
    <m/>
    <s v="S4/5"/>
    <s v="East Lothian"/>
    <s v="Completed"/>
    <x v="3"/>
  </r>
  <r>
    <s v="Bluevale Community Centre/Glasgow DYW"/>
    <n v="22"/>
    <s v="CVARF"/>
    <s v="DYW Glasgow"/>
    <s v="S3"/>
    <s v="Glasgow City"/>
    <s v="Completed"/>
    <x v="3"/>
  </r>
  <r>
    <s v="Milngavie and Bearsden catchment primary schools/East Dunbartonshire DYW "/>
    <n v="250"/>
    <s v="CVARF"/>
    <s v="DYW East Dunbartonshire"/>
    <s v="P7"/>
    <s v="East Dunbartonshire"/>
    <s v="Completed"/>
    <x v="3"/>
  </r>
  <r>
    <s v="Scotland Online YAC members/online"/>
    <n v="15"/>
    <s v="YAC"/>
    <m/>
    <s v="8-16 years"/>
    <s v="Scotland"/>
    <s v="Completed"/>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5CB670-8044-4B38-9A9B-07070EFD6B4D}" name="PivotTable1" cacheId="354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8" rowHeaderCaption="Organisation">
  <location ref="A62:B71" firstHeaderRow="1" firstDataRow="1" firstDataCol="1"/>
  <pivotFields count="8">
    <pivotField showAll="0"/>
    <pivotField showAll="0"/>
    <pivotField dataField="1" showAll="0"/>
    <pivotField showAll="0"/>
    <pivotField showAll="0"/>
    <pivotField showAll="0"/>
    <pivotField showAll="0"/>
    <pivotField axis="axisRow" showAll="0">
      <items count="9">
        <item x="3"/>
        <item x="1"/>
        <item x="2"/>
        <item x="7"/>
        <item x="0"/>
        <item x="4"/>
        <item x="6"/>
        <item x="5"/>
        <item t="default"/>
      </items>
    </pivotField>
  </pivotFields>
  <rowFields count="1">
    <field x="7"/>
  </rowFields>
  <rowItems count="9">
    <i>
      <x/>
    </i>
    <i>
      <x v="1"/>
    </i>
    <i>
      <x v="2"/>
    </i>
    <i>
      <x v="3"/>
    </i>
    <i>
      <x v="4"/>
    </i>
    <i>
      <x v="5"/>
    </i>
    <i>
      <x v="6"/>
    </i>
    <i>
      <x v="7"/>
    </i>
    <i t="grand">
      <x/>
    </i>
  </rowItems>
  <colItems count="1">
    <i/>
  </colItems>
  <dataFields count="1">
    <dataField name="Count of Programme" fld="2" subtotal="count" baseField="0" baseItem="0"/>
  </dataFields>
  <chartFormats count="3">
    <chartFormat chart="1" format="0"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 xmlns:xxpvi="http://schemas.microsoft.com/office/spreadsheetml/2022/pivotVersionInfo" uri="{9F748A41-CAEA-4470-BF7A-CE61E8FFA7F9}">
      <xxpvi:pivotVersionInfo>
        <xxpvi:lastUpdateFeature>RichData</xxpvi:lastUpdateFeature>
      </xxpvi:pivotVersionInfo>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07FCFC3-F8AD-4BBF-A6C4-C0F965493FB6}" name="PivotTable2" cacheId="354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9">
  <location ref="A4:B14" firstHeaderRow="1" firstDataRow="1" firstDataCol="1"/>
  <pivotFields count="3">
    <pivotField axis="axisRow" showAll="0">
      <items count="10">
        <item x="3"/>
        <item x="0"/>
        <item x="7"/>
        <item x="5"/>
        <item x="6"/>
        <item x="4"/>
        <item x="2"/>
        <item x="8"/>
        <item x="1"/>
        <item t="default"/>
      </items>
    </pivotField>
    <pivotField showAll="0"/>
    <pivotField dataField="1" showAll="0">
      <items count="36">
        <item x="21"/>
        <item x="14"/>
        <item x="2"/>
        <item x="0"/>
        <item x="1"/>
        <item x="32"/>
        <item x="6"/>
        <item x="8"/>
        <item x="17"/>
        <item x="10"/>
        <item x="7"/>
        <item x="31"/>
        <item x="16"/>
        <item x="25"/>
        <item x="20"/>
        <item x="24"/>
        <item x="22"/>
        <item x="23"/>
        <item x="13"/>
        <item x="18"/>
        <item x="19"/>
        <item x="29"/>
        <item x="30"/>
        <item x="11"/>
        <item x="12"/>
        <item x="34"/>
        <item x="15"/>
        <item x="33"/>
        <item x="3"/>
        <item x="9"/>
        <item x="28"/>
        <item x="26"/>
        <item x="4"/>
        <item x="27"/>
        <item x="5"/>
        <item t="default"/>
      </items>
    </pivotField>
  </pivotFields>
  <rowFields count="1">
    <field x="0"/>
  </rowFields>
  <rowItems count="10">
    <i>
      <x/>
    </i>
    <i>
      <x v="1"/>
    </i>
    <i>
      <x v="2"/>
    </i>
    <i>
      <x v="3"/>
    </i>
    <i>
      <x v="4"/>
    </i>
    <i>
      <x v="5"/>
    </i>
    <i>
      <x v="6"/>
    </i>
    <i>
      <x v="7"/>
    </i>
    <i>
      <x v="8"/>
    </i>
    <i t="grand">
      <x/>
    </i>
  </rowItems>
  <colItems count="1">
    <i/>
  </colItems>
  <dataFields count="1">
    <dataField name="Count of Courses Included" fld="2" subtotal="count" baseField="0" baseItem="0"/>
  </dataFields>
  <chartFormats count="1">
    <chartFormat chart="8"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A382C74-5DFF-4F02-86DD-ADD6526245BC}" name="PivotTable3" cacheId="354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9">
  <location ref="A19:B55" firstHeaderRow="1" firstDataRow="1" firstDataCol="1"/>
  <pivotFields count="9">
    <pivotField showAll="0"/>
    <pivotField showAll="0"/>
    <pivotField axis="axisRow" showAll="0">
      <items count="36">
        <item x="4"/>
        <item x="1"/>
        <item x="15"/>
        <item x="23"/>
        <item x="11"/>
        <item x="12"/>
        <item x="24"/>
        <item x="25"/>
        <item x="26"/>
        <item x="27"/>
        <item x="28"/>
        <item x="29"/>
        <item x="30"/>
        <item x="31"/>
        <item x="32"/>
        <item x="9"/>
        <item x="6"/>
        <item x="5"/>
        <item x="34"/>
        <item x="33"/>
        <item x="10"/>
        <item x="8"/>
        <item x="2"/>
        <item x="21"/>
        <item x="19"/>
        <item x="0"/>
        <item x="22"/>
        <item x="13"/>
        <item x="3"/>
        <item x="16"/>
        <item x="20"/>
        <item x="14"/>
        <item x="17"/>
        <item x="7"/>
        <item x="18"/>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Items count="1">
    <i/>
  </colItems>
  <dataFields count="1">
    <dataField name="Sum of Enrollments in 2024-25" fld="5" baseField="0" baseItem="0"/>
  </dataFields>
  <formats count="1">
    <format dxfId="150">
      <pivotArea collapsedLevelsAreSubtotals="1" fieldPosition="0">
        <references count="1">
          <reference field="2" count="0"/>
        </references>
      </pivotArea>
    </format>
  </formats>
  <chartFormats count="3">
    <chartFormat chart="3"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8"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A3257C4-DD0B-45D8-990E-FD1A3FD81AE7}" name="PivotTable2" cacheId="354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A5:B16" firstHeaderRow="1" firstDataRow="1" firstDataCol="1"/>
  <pivotFields count="9">
    <pivotField axis="axisRow" showAll="0">
      <items count="11">
        <item x="0"/>
        <item x="1"/>
        <item x="2"/>
        <item x="3"/>
        <item x="4"/>
        <item x="5"/>
        <item x="6"/>
        <item x="7"/>
        <item x="9"/>
        <item x="8"/>
        <item t="default"/>
      </items>
    </pivotField>
    <pivotField dataField="1" showAll="0">
      <items count="4">
        <item x="2"/>
        <item x="0"/>
        <item x="1"/>
        <item t="default"/>
      </items>
    </pivotField>
    <pivotField showAll="0"/>
    <pivotField showAll="0"/>
    <pivotField showAll="0"/>
    <pivotField showAll="0"/>
    <pivotField showAll="0"/>
    <pivotField showAll="0"/>
    <pivotField showAll="0"/>
  </pivotFields>
  <rowFields count="1">
    <field x="0"/>
  </rowFields>
  <rowItems count="11">
    <i>
      <x/>
    </i>
    <i>
      <x v="1"/>
    </i>
    <i>
      <x v="2"/>
    </i>
    <i>
      <x v="3"/>
    </i>
    <i>
      <x v="4"/>
    </i>
    <i>
      <x v="5"/>
    </i>
    <i>
      <x v="6"/>
    </i>
    <i>
      <x v="7"/>
    </i>
    <i>
      <x v="8"/>
    </i>
    <i>
      <x v="9"/>
    </i>
    <i t="grand">
      <x/>
    </i>
  </rowItems>
  <colItems count="1">
    <i/>
  </colItems>
  <dataFields count="1">
    <dataField name="Count of Programme" fld="1" subtotal="count" baseField="0" baseItem="0"/>
  </dataFields>
  <chartFormats count="1">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EA6E233-676A-440F-8A3E-82824311DE8C}" name="PivotTable4" cacheId="354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2">
  <location ref="A21:E35" firstHeaderRow="1" firstDataRow="2" firstDataCol="1"/>
  <pivotFields count="9">
    <pivotField dataField="1" showAll="0">
      <items count="77">
        <item x="15"/>
        <item x="46"/>
        <item x="19"/>
        <item x="29"/>
        <item x="39"/>
        <item x="66"/>
        <item x="75"/>
        <item x="30"/>
        <item x="26"/>
        <item x="54"/>
        <item x="18"/>
        <item x="35"/>
        <item x="44"/>
        <item x="32"/>
        <item x="11"/>
        <item x="74"/>
        <item x="67"/>
        <item x="73"/>
        <item x="63"/>
        <item x="52"/>
        <item x="6"/>
        <item x="53"/>
        <item x="40"/>
        <item x="25"/>
        <item x="21"/>
        <item x="64"/>
        <item x="61"/>
        <item x="8"/>
        <item x="45"/>
        <item x="27"/>
        <item x="9"/>
        <item x="43"/>
        <item x="41"/>
        <item x="72"/>
        <item x="48"/>
        <item x="62"/>
        <item x="49"/>
        <item x="0"/>
        <item x="24"/>
        <item x="5"/>
        <item x="55"/>
        <item x="51"/>
        <item x="3"/>
        <item x="58"/>
        <item x="60"/>
        <item x="10"/>
        <item x="23"/>
        <item x="7"/>
        <item x="70"/>
        <item x="56"/>
        <item x="22"/>
        <item x="59"/>
        <item x="50"/>
        <item x="2"/>
        <item x="17"/>
        <item x="47"/>
        <item x="28"/>
        <item x="20"/>
        <item x="13"/>
        <item x="38"/>
        <item x="31"/>
        <item x="12"/>
        <item x="34"/>
        <item x="42"/>
        <item x="36"/>
        <item x="16"/>
        <item x="71"/>
        <item x="33"/>
        <item x="4"/>
        <item x="14"/>
        <item x="65"/>
        <item x="69"/>
        <item x="68"/>
        <item x="57"/>
        <item x="37"/>
        <item x="1"/>
        <item t="default"/>
      </items>
    </pivotField>
    <pivotField axis="axisRow" showAll="0">
      <items count="13">
        <item x="2"/>
        <item x="10"/>
        <item x="6"/>
        <item x="11"/>
        <item x="7"/>
        <item x="5"/>
        <item x="1"/>
        <item x="3"/>
        <item x="9"/>
        <item x="8"/>
        <item x="0"/>
        <item x="4"/>
        <item t="default"/>
      </items>
    </pivotField>
    <pivotField numFmtId="165" showAll="0"/>
    <pivotField axis="axisCol" showAll="0">
      <items count="4">
        <item x="1"/>
        <item x="2"/>
        <item x="0"/>
        <item t="default"/>
      </items>
    </pivotField>
    <pivotField showAll="0">
      <items count="12">
        <item x="0"/>
        <item x="1"/>
        <item x="2"/>
        <item x="3"/>
        <item x="4"/>
        <item x="6"/>
        <item x="7"/>
        <item x="8"/>
        <item x="9"/>
        <item x="10"/>
        <item x="5"/>
        <item t="default"/>
      </items>
    </pivotField>
    <pivotField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showAll="0">
      <items count="5">
        <item sd="0" x="0"/>
        <item sd="0" x="1"/>
        <item sd="0" x="2"/>
        <item sd="0" x="3"/>
        <item t="default"/>
      </items>
    </pivotField>
  </pivotFields>
  <rowFields count="1">
    <field x="1"/>
  </rowFields>
  <rowItems count="13">
    <i>
      <x/>
    </i>
    <i>
      <x v="1"/>
    </i>
    <i>
      <x v="2"/>
    </i>
    <i>
      <x v="3"/>
    </i>
    <i>
      <x v="4"/>
    </i>
    <i>
      <x v="5"/>
    </i>
    <i>
      <x v="6"/>
    </i>
    <i>
      <x v="7"/>
    </i>
    <i>
      <x v="8"/>
    </i>
    <i>
      <x v="9"/>
    </i>
    <i>
      <x v="10"/>
    </i>
    <i>
      <x v="11"/>
    </i>
    <i t="grand">
      <x/>
    </i>
  </rowItems>
  <colFields count="1">
    <field x="3"/>
  </colFields>
  <colItems count="4">
    <i>
      <x/>
    </i>
    <i>
      <x v="1"/>
    </i>
    <i>
      <x v="2"/>
    </i>
    <i t="grand">
      <x/>
    </i>
  </colItems>
  <dataFields count="1">
    <dataField name="Count of Project titl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6CECE10-A67C-4C83-BB06-F8E991E5CA5C}" name="PivotTable3" cacheId="354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8">
  <location ref="A5:B18" firstHeaderRow="1" firstDataRow="1" firstDataCol="1"/>
  <pivotFields count="9">
    <pivotField dataField="1" showAll="0"/>
    <pivotField axis="axisRow" showAll="0">
      <items count="13">
        <item x="2"/>
        <item x="10"/>
        <item x="6"/>
        <item x="11"/>
        <item x="7"/>
        <item x="5"/>
        <item x="1"/>
        <item x="3"/>
        <item x="9"/>
        <item x="8"/>
        <item x="0"/>
        <item x="4"/>
        <item t="default"/>
      </items>
    </pivotField>
    <pivotField numFmtId="165" showAll="0"/>
    <pivotField showAll="0"/>
    <pivotField showAll="0">
      <items count="12">
        <item x="0"/>
        <item x="1"/>
        <item x="2"/>
        <item x="3"/>
        <item x="4"/>
        <item x="6"/>
        <item x="7"/>
        <item x="8"/>
        <item x="9"/>
        <item x="10"/>
        <item x="5"/>
        <item t="default"/>
      </items>
    </pivotField>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5">
        <item x="0"/>
        <item x="1"/>
        <item x="2"/>
        <item x="3"/>
        <item t="default"/>
      </items>
    </pivotField>
  </pivotFields>
  <rowFields count="1">
    <field x="1"/>
  </rowFields>
  <rowItems count="13">
    <i>
      <x/>
    </i>
    <i>
      <x v="1"/>
    </i>
    <i>
      <x v="2"/>
    </i>
    <i>
      <x v="3"/>
    </i>
    <i>
      <x v="4"/>
    </i>
    <i>
      <x v="5"/>
    </i>
    <i>
      <x v="6"/>
    </i>
    <i>
      <x v="7"/>
    </i>
    <i>
      <x v="8"/>
    </i>
    <i>
      <x v="9"/>
    </i>
    <i>
      <x v="10"/>
    </i>
    <i>
      <x v="11"/>
    </i>
    <i t="grand">
      <x/>
    </i>
  </rowItems>
  <colItems count="1">
    <i/>
  </colItems>
  <dataFields count="1">
    <dataField name="Count of Project title"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dRichValueWebImage.xml.rels><?xml version="1.0" encoding="UTF-8" standalone="yes"?>
<Relationships xmlns="http://schemas.openxmlformats.org/package/2006/relationships"><Relationship Id="rId13" Type="http://schemas.openxmlformats.org/officeDocument/2006/relationships/hyperlink" Target="https://www.bing.com/th?id=OSK.8O6D4YEghXPWwxwovNcIR_223lRnyNuW-7FOqweLPTo&amp;qlt=95" TargetMode="External"/><Relationship Id="rId18" Type="http://schemas.openxmlformats.org/officeDocument/2006/relationships/hyperlink" Target="https://www.bing.com/images/search?form=xlimg&amp;q=South%20Ayrshire" TargetMode="External"/><Relationship Id="rId26" Type="http://schemas.openxmlformats.org/officeDocument/2006/relationships/hyperlink" Target="https://www.bing.com/images/search?form=xlimg&amp;q=Paisley,%20Renfrewshire" TargetMode="External"/><Relationship Id="rId39" Type="http://schemas.openxmlformats.org/officeDocument/2006/relationships/hyperlink" Target="https://www.bing.com/th?id=OSK.af01b584b276a0fcb1f56b27cf7eeb71&amp;qlt=95" TargetMode="External"/><Relationship Id="rId21" Type="http://schemas.openxmlformats.org/officeDocument/2006/relationships/hyperlink" Target="https://www.bing.com/th?id=OSK.x-Djxx2Ak0ImJ5G-O0PLMgcVbsGaufZ7VLwo81CPtt4&amp;qlt=95" TargetMode="External"/><Relationship Id="rId34" Type="http://schemas.openxmlformats.org/officeDocument/2006/relationships/hyperlink" Target="https://www.bing.com/images/search?form=xlimg&amp;q=Shetland" TargetMode="External"/><Relationship Id="rId42" Type="http://schemas.openxmlformats.org/officeDocument/2006/relationships/hyperlink" Target="https://www.bing.com/images/search?form=xlimg&amp;q=Highland%20(council%20area)" TargetMode="External"/><Relationship Id="rId47" Type="http://schemas.openxmlformats.org/officeDocument/2006/relationships/hyperlink" Target="https://www.bing.com/th?id=OSK.iDJEIgT0xNUaxyNaCMNHmEa0m7NgmicT_0kzckY8BDM&amp;qlt=95" TargetMode="External"/><Relationship Id="rId50" Type="http://schemas.openxmlformats.org/officeDocument/2006/relationships/hyperlink" Target="https://www.bing.com/images/search?form=xlimg&amp;q=East%20Lothian" TargetMode="External"/><Relationship Id="rId55" Type="http://schemas.openxmlformats.org/officeDocument/2006/relationships/hyperlink" Target="https://www.bing.com/th?id=OSK.4ec87a08c4d6aef5a43f2d58d83641b6&amp;qlt=95" TargetMode="External"/><Relationship Id="rId7" Type="http://schemas.openxmlformats.org/officeDocument/2006/relationships/hyperlink" Target="https://www.bing.com/th?id=OSK.V-5C69PI7kytKgHgTYrQOci68hYSSvwYWFOqmGaW55I&amp;qlt=95" TargetMode="External"/><Relationship Id="rId2" Type="http://schemas.openxmlformats.org/officeDocument/2006/relationships/hyperlink" Target="https://www.bing.com/images/search?form=xlimg&amp;q=Edinburgh" TargetMode="External"/><Relationship Id="rId16" Type="http://schemas.openxmlformats.org/officeDocument/2006/relationships/hyperlink" Target="https://www.bing.com/images/search?form=xlimg&amp;q=Scottish%20Borders" TargetMode="External"/><Relationship Id="rId29" Type="http://schemas.openxmlformats.org/officeDocument/2006/relationships/hyperlink" Target="https://www.bing.com/th?id=OSK.eb2bf674ed579db87eec2fa3c9322353&amp;qlt=95" TargetMode="External"/><Relationship Id="rId11" Type="http://schemas.openxmlformats.org/officeDocument/2006/relationships/hyperlink" Target="https://www.bing.com/th?id=OSK.a502af7dbe9e9acb57ba7cf60b781e88&amp;qlt=95" TargetMode="External"/><Relationship Id="rId24" Type="http://schemas.openxmlformats.org/officeDocument/2006/relationships/hyperlink" Target="https://www.bing.com/images/search?form=xlimg&amp;q=Renfrewshire" TargetMode="External"/><Relationship Id="rId32" Type="http://schemas.openxmlformats.org/officeDocument/2006/relationships/hyperlink" Target="https://www.bing.com/images/search?form=xlimg&amp;q=East%20Renfrewshire" TargetMode="External"/><Relationship Id="rId37" Type="http://schemas.openxmlformats.org/officeDocument/2006/relationships/hyperlink" Target="https://www.bing.com/th?id=OSK.5ef7751edb309ce3bfc2fd6b21cdac97&amp;qlt=95" TargetMode="External"/><Relationship Id="rId40" Type="http://schemas.openxmlformats.org/officeDocument/2006/relationships/hyperlink" Target="https://www.bing.com/images/search?form=xlimg&amp;q=Stirling" TargetMode="External"/><Relationship Id="rId45" Type="http://schemas.openxmlformats.org/officeDocument/2006/relationships/hyperlink" Target="https://www.bing.com/th?id=OSK.4cbce131c6668b06aa96eb31bdce3517&amp;qlt=95" TargetMode="External"/><Relationship Id="rId53" Type="http://schemas.openxmlformats.org/officeDocument/2006/relationships/hyperlink" Target="https://www.bing.com/th?id=OSK.9b7836913463f8b8f459c74d469529fb&amp;qlt=95" TargetMode="External"/><Relationship Id="rId5" Type="http://schemas.openxmlformats.org/officeDocument/2006/relationships/hyperlink" Target="https://www.bing.com/th?id=OSK.j-YYNzCz6MGwLzLVPxVF9hCnfynt5zHqHzHr8T-pLTc&amp;qlt=95" TargetMode="External"/><Relationship Id="rId10" Type="http://schemas.openxmlformats.org/officeDocument/2006/relationships/hyperlink" Target="https://www.bing.com/images/search?form=xlimg&amp;q=Dumfries%20and%20Galloway" TargetMode="External"/><Relationship Id="rId19" Type="http://schemas.openxmlformats.org/officeDocument/2006/relationships/hyperlink" Target="https://www.bing.com/th?id=OSK.z-wvo6MMHt2V1e4H274uE5VKTQodwlKvqWI7OKBrem8&amp;qlt=95" TargetMode="External"/><Relationship Id="rId31" Type="http://schemas.openxmlformats.org/officeDocument/2006/relationships/hyperlink" Target="https://www.bing.com/th?id=OSK.0efafe8d9be095611ee6552453cf1594&amp;qlt=95" TargetMode="External"/><Relationship Id="rId44" Type="http://schemas.openxmlformats.org/officeDocument/2006/relationships/hyperlink" Target="https://www.bing.com/images/search?form=xlimg&amp;q=Inverness" TargetMode="External"/><Relationship Id="rId52" Type="http://schemas.openxmlformats.org/officeDocument/2006/relationships/hyperlink" Target="https://www.bing.com/images/search?form=xlimg&amp;q=Aberdeen" TargetMode="External"/><Relationship Id="rId4" Type="http://schemas.openxmlformats.org/officeDocument/2006/relationships/hyperlink" Target="https://www.bing.com/images/search?form=xlimg&amp;q=Scotland" TargetMode="External"/><Relationship Id="rId9" Type="http://schemas.openxmlformats.org/officeDocument/2006/relationships/hyperlink" Target="https://www.bing.com/th?id=OSK.nEoVEtsrw91qtUY44sXCIUzNV54HtbpYSe3hS8o9kpg&amp;qlt=95" TargetMode="External"/><Relationship Id="rId14" Type="http://schemas.openxmlformats.org/officeDocument/2006/relationships/hyperlink" Target="https://www.bing.com/images/search?form=xlimg&amp;q=North%20Lanarkshire" TargetMode="External"/><Relationship Id="rId22" Type="http://schemas.openxmlformats.org/officeDocument/2006/relationships/hyperlink" Target="https://www.bing.com/images/search?form=xlimg&amp;q=West%20Lothian" TargetMode="External"/><Relationship Id="rId27" Type="http://schemas.openxmlformats.org/officeDocument/2006/relationships/hyperlink" Target="https://www.bing.com/th?id=OSK.5MlKuAwKcsmsYDZwlm026JizryzEuroRUJWZetPWik0&amp;qlt=95" TargetMode="External"/><Relationship Id="rId30" Type="http://schemas.openxmlformats.org/officeDocument/2006/relationships/hyperlink" Target="https://www.bing.com/images/search?form=xlimg&amp;q=North%20Ayrshire" TargetMode="External"/><Relationship Id="rId35" Type="http://schemas.openxmlformats.org/officeDocument/2006/relationships/hyperlink" Target="https://www.bing.com/th?id=OSK.375a4e0171eb16ef7eea4d221e27261a&amp;qlt=95" TargetMode="External"/><Relationship Id="rId43" Type="http://schemas.openxmlformats.org/officeDocument/2006/relationships/hyperlink" Target="https://www.bing.com/th?id=OSK.fkowdcbxFf59QiwqyTwbDAnAGwYLc_FBbArvl8LAFYY&amp;qlt=95" TargetMode="External"/><Relationship Id="rId48" Type="http://schemas.openxmlformats.org/officeDocument/2006/relationships/hyperlink" Target="https://www.bing.com/images/search?form=xlimg&amp;q=Midlothian" TargetMode="External"/><Relationship Id="rId56" Type="http://schemas.openxmlformats.org/officeDocument/2006/relationships/hyperlink" Target="https://www.bing.com/images/search?form=xlimg&amp;q=Blantyre,%20South%20Lanarkshire" TargetMode="External"/><Relationship Id="rId8" Type="http://schemas.openxmlformats.org/officeDocument/2006/relationships/hyperlink" Target="https://www.bing.com/images/search?form=xlimg&amp;q=Dundee" TargetMode="External"/><Relationship Id="rId51" Type="http://schemas.openxmlformats.org/officeDocument/2006/relationships/hyperlink" Target="https://www.bing.com/th?id=OSK.WAB8xMQE4_e0gLBTcUX2jDJiQ_HmC5AcOMVaBqdKTYM&amp;qlt=95" TargetMode="External"/><Relationship Id="rId3" Type="http://schemas.openxmlformats.org/officeDocument/2006/relationships/hyperlink" Target="https://www.bing.com/th?id=OSK.0f296702dec9e19f10ba7fdff60069ce&amp;qlt=95" TargetMode="External"/><Relationship Id="rId12" Type="http://schemas.openxmlformats.org/officeDocument/2006/relationships/hyperlink" Target="https://www.bing.com/images/search?form=xlimg&amp;q=Falkirk" TargetMode="External"/><Relationship Id="rId17" Type="http://schemas.openxmlformats.org/officeDocument/2006/relationships/hyperlink" Target="https://www.bing.com/th?id=OSK.b2b8165cf4878506ade05b5e3c327848&amp;qlt=95" TargetMode="External"/><Relationship Id="rId25" Type="http://schemas.openxmlformats.org/officeDocument/2006/relationships/hyperlink" Target="https://www.bing.com/th?id=OSK.4122b926ac55b11b2c323a7373915471&amp;qlt=95" TargetMode="External"/><Relationship Id="rId33" Type="http://schemas.openxmlformats.org/officeDocument/2006/relationships/hyperlink" Target="https://www.bing.com/th?id=OSK.99b5cfeb102753291f99416250b56ad7&amp;qlt=95" TargetMode="External"/><Relationship Id="rId38" Type="http://schemas.openxmlformats.org/officeDocument/2006/relationships/hyperlink" Target="https://www.bing.com/images/search?form=xlimg&amp;q=Stirling%20(council%20area)" TargetMode="External"/><Relationship Id="rId46" Type="http://schemas.openxmlformats.org/officeDocument/2006/relationships/hyperlink" Target="https://www.bing.com/images/search?form=xlimg&amp;q=East%20Dunbartonshire" TargetMode="External"/><Relationship Id="rId20" Type="http://schemas.openxmlformats.org/officeDocument/2006/relationships/hyperlink" Target="https://www.bing.com/images/search?form=xlimg&amp;q=Argyll%20and%20Bute" TargetMode="External"/><Relationship Id="rId41" Type="http://schemas.openxmlformats.org/officeDocument/2006/relationships/hyperlink" Target="https://www.bing.com/th?id=OSK.3473f9d19853dd354c3336b13eda4cd1&amp;qlt=95" TargetMode="External"/><Relationship Id="rId54" Type="http://schemas.openxmlformats.org/officeDocument/2006/relationships/hyperlink" Target="https://www.bing.com/images/search?form=xlimg&amp;q=St%20Andrews" TargetMode="External"/><Relationship Id="rId1" Type="http://schemas.openxmlformats.org/officeDocument/2006/relationships/hyperlink" Target="https://www.bing.com/th?id=OSK.5671ccf11d64c7e243418331bb0ab07b&amp;qlt=95" TargetMode="External"/><Relationship Id="rId6" Type="http://schemas.openxmlformats.org/officeDocument/2006/relationships/hyperlink" Target="https://www.bing.com/images/search?form=xlimg&amp;q=Glasgow" TargetMode="External"/><Relationship Id="rId15" Type="http://schemas.openxmlformats.org/officeDocument/2006/relationships/hyperlink" Target="https://www.bing.com/th?id=OSK.sRPmrr1DBL5pUBbE2m5YNKYhKWreTokWNhcLS1qAlDs&amp;qlt=95" TargetMode="External"/><Relationship Id="rId23" Type="http://schemas.openxmlformats.org/officeDocument/2006/relationships/hyperlink" Target="https://www.bing.com/th?id=OSK.YTx3cVckOZ7wrmMu4nC5jWrtcnCt0cf-6CErJM6SPh4&amp;qlt=95" TargetMode="External"/><Relationship Id="rId28" Type="http://schemas.openxmlformats.org/officeDocument/2006/relationships/hyperlink" Target="https://www.bing.com/images/search?form=xlimg&amp;q=Inverclyde" TargetMode="External"/><Relationship Id="rId36" Type="http://schemas.openxmlformats.org/officeDocument/2006/relationships/hyperlink" Target="https://www.bing.com/images/search?form=xlimg&amp;q=Orkney" TargetMode="External"/><Relationship Id="rId49" Type="http://schemas.openxmlformats.org/officeDocument/2006/relationships/hyperlink" Target="https://www.bing.com/th?id=OSK.c2C_9Hle6K3F0duT0u06Apn30NrsDa3Q7D8X72fFzJM&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Srd>
</file>

<file path=xl/richData/rdarray.xml><?xml version="1.0" encoding="utf-8"?>
<arrayData xmlns="http://schemas.microsoft.com/office/spreadsheetml/2017/richdata2" count="7">
  <a r="2">
    <v t="s">UTC+00:00</v>
    <v t="s">UTC+01:00</v>
  </a>
  <a r="2">
    <v t="r">17</v>
    <v t="r">18</v>
  </a>
  <a r="4">
    <v t="s">British Sign Language</v>
    <v t="s">Scottish English</v>
    <v t="s">Scots language</v>
    <v t="s">Scottish Gaelic</v>
  </a>
  <a r="1">
    <v t="s">UTC+01:00</v>
  </a>
  <a r="1">
    <v t="s">UTC+00:00</v>
  </a>
  <a r="1">
    <v t="s">Greenwich Mean Time</v>
  </a>
  <a r="114">
    <v t="r">78</v>
    <v t="r">85</v>
    <v t="r">92</v>
    <v t="r">105</v>
    <v t="r">112</v>
    <v t="r">119</v>
    <v t="r">41</v>
    <v t="r">126</v>
    <v t="r">126</v>
    <v t="r">0</v>
    <v t="r">0</v>
    <v t="r">0</v>
    <v t="r">0</v>
    <v t="r">0</v>
    <v t="r">0</v>
    <v t="r">0</v>
    <v t="r">0</v>
    <v t="r">33</v>
    <v t="r">33</v>
    <v t="r">41</v>
    <v t="r">41</v>
    <v t="r">48</v>
    <v t="r">57</v>
    <v t="r">57</v>
    <v t="r">64</v>
    <v t="r">64</v>
    <v t="r">64</v>
    <v t="r">64</v>
    <v t="r">64</v>
    <v t="r">64</v>
    <v t="r">64</v>
    <v t="r">64</v>
    <v t="r">64</v>
    <v t="r">64</v>
    <v t="r">64</v>
    <v t="r">64</v>
    <v t="r">64</v>
    <v t="r">71</v>
    <v t="r">133</v>
    <v t="r">140</v>
    <v t="r">41</v>
    <v t="r">71</v>
    <v t="r">154</v>
    <v t="r">71</v>
    <v t="r">133</v>
    <v t="r">160</v>
    <v t="r">174</v>
    <v t="r">57</v>
    <v t="r">48</v>
    <v t="r">48</v>
    <v t="r">57</v>
    <v t="r">48</v>
    <v t="r">41</v>
    <v t="r">48</v>
    <v t="r">0</v>
    <v t="r">140</v>
    <v t="r">140</v>
    <v t="r">57</v>
    <v t="r">140</v>
    <v t="r">41</v>
    <v t="r">0</v>
    <v t="r">85</v>
    <v t="r">140</v>
    <v t="r">140</v>
    <v t="r">140</v>
    <v t="r">140</v>
    <v t="r">140</v>
    <v t="r">140</v>
    <v t="r">140</v>
    <v t="r">140</v>
    <v t="r">140</v>
    <v t="r">140</v>
    <v t="r">181</v>
    <v t="r">0</v>
    <v t="e">#NULL!</v>
    <v t="e">#NULL!</v>
    <v t="r">188</v>
    <v t="r">181</v>
    <v t="r">64</v>
    <v t="r">181</v>
    <v t="r">64</v>
    <v t="r">181</v>
    <v t="r">0</v>
    <v t="r">181</v>
    <v t="r">64</v>
    <v t="r">188</v>
    <v t="r">64</v>
    <v t="r">0</v>
    <v t="r">0</v>
    <v t="r">64</v>
    <v t="r">64</v>
    <v t="r">64</v>
    <v t="r">78</v>
    <v t="r">0</v>
    <v t="r">0</v>
    <v t="e">#NULL!</v>
    <v t="e">#NULL!</v>
    <v t="r">0</v>
    <v t="r">126</v>
    <v t="r">154</v>
    <v t="r">64</v>
    <v t="r">64</v>
    <v t="r">0</v>
    <v t="r">64</v>
    <v t="r">0</v>
    <v t="r">181</v>
    <v t="e">#NULL!</v>
    <v t="e">#NULL!</v>
    <v t="e">#NULL!</v>
    <v t="r">188</v>
    <v t="e">#NULL!</v>
    <v t="r">174</v>
    <v t="r">3</v>
    <v t="i">2</v>
  </a>
</arrayData>
</file>

<file path=xl/richData/rdrichvalue.xml><?xml version="1.0" encoding="utf-8"?>
<rvData xmlns="http://schemas.microsoft.com/office/spreadsheetml/2017/richdata" count="241">
  <rv s="0">
    <v>536870912</v>
    <v>Edinburgh</v>
    <v>286af946-edea-5f33-df53-4164821c69da</v>
    <v>en-GB</v>
    <v>Map</v>
  </rv>
  <rv s="0">
    <v>536870912</v>
    <v>Lothian</v>
    <v>94bf6c20-15ae-3813-bdb1-4f1a3c9969e9</v>
    <v>en-GB</v>
    <v>Map</v>
  </rv>
  <rv s="1">
    <fb>259</fb>
    <v>8</v>
  </rv>
  <rv s="0">
    <v>536870912</v>
    <v>Scotland</v>
    <v>a0377d96-1a18-f843-65ad-adcbc4acdc69</v>
    <v>en-GB</v>
    <v>Map</v>
  </rv>
  <rv s="2">
    <v>0</v>
    <v>6</v>
    <v>0</v>
    <v>7</v>
    <v>0</v>
    <v>Image of Edinburgh</v>
  </rv>
  <rv s="1">
    <fb>55.953333333333298</fb>
    <v>9</v>
  </rv>
  <rv s="3">
    <v>https://www.bing.com/search?q=edinburgh+scotland&amp;form=skydnc</v>
    <v>Learn more on Bing</v>
  </rv>
  <rv s="1">
    <fb>-3.18916666666667</fb>
    <v>9</v>
  </rv>
  <rv s="1">
    <fb>514990</fb>
    <v>8</v>
  </rv>
  <rv s="4">
    <v>0</v>
  </rv>
  <rv s="5">
    <v>#VALUE!</v>
    <v>en-GB</v>
    <v>286af946-edea-5f33-df53-4164821c69da</v>
    <v>536870912</v>
    <v>1</v>
    <v>1</v>
    <v>2</v>
    <v>Edinburgh</v>
    <v>4</v>
    <v>5</v>
    <v>Map</v>
    <v>6</v>
    <v>7</v>
    <v>1</v>
    <v>2</v>
    <v>3</v>
    <v>Edinburgh is the capital city of Scotland and one of its 32 council areas. The city is located in southeast Scotland and is bounded to the north by the Firth of Forth and to the south by the Pentland Hills. Edinburgh had a population of 506,520 ...</v>
    <v>4</v>
    <v>5</v>
    <v>6</v>
    <v>7</v>
    <v>Edinburgh</v>
    <v>8</v>
    <v>9</v>
    <v>Edinburgh</v>
    <v>mdp/vdpid/5469806147366027267</v>
  </rv>
  <rv s="1">
    <fb>78782</fb>
    <v>8</v>
  </rv>
  <rv s="0">
    <v>536870912</v>
    <v>United Kingdom</v>
    <v>b1a5155a-6bb2-4646-8f7c-3e6b3a53c831</v>
    <v>en-GB</v>
    <v>Map</v>
  </rv>
  <rv s="1">
    <fb>2372777</fb>
    <v>8</v>
  </rv>
  <rv s="1">
    <fb>2472956</fb>
    <v>8</v>
  </rv>
  <rv s="2">
    <v>1</v>
    <v>6</v>
    <v>10</v>
    <v>7</v>
    <v>0</v>
    <v>Image of Scotland</v>
  </rv>
  <rv s="0">
    <v>536870912</v>
    <v>Glasgow</v>
    <v>da2548ee-1b26-f939-06b4-2fae57e075e7</v>
    <v>en-GB</v>
    <v>Map</v>
  </rv>
  <rv s="0">
    <v>805306368</v>
    <v>Ian Murray (Secretary of state)</v>
    <v>0db1294c-7f5c-c3e5-5f6a-9924081c384f</v>
    <v>en-GB</v>
    <v>Generic</v>
  </rv>
  <rv s="0">
    <v>805306368</v>
    <v>Charles III (Monarch)</v>
    <v>afc6f6a9-5b55-9178-3e6f-2c8b6d16ee9c</v>
    <v>en-GB</v>
    <v>Generic</v>
  </rv>
  <rv s="4">
    <v>1</v>
  </rv>
  <rv s="3">
    <v>https://www.bing.com/search?q=scotland&amp;form=skydnc</v>
    <v>Learn more on Bing</v>
  </rv>
  <rv s="4">
    <v>2</v>
  </rv>
  <rv s="1">
    <fb>2.23</fb>
    <v>16</v>
  </rv>
  <rv s="1">
    <fb>5404700</fb>
    <v>8</v>
  </rv>
  <rv s="4">
    <v>3</v>
  </rv>
  <rv s="6">
    <v>#VALUE!</v>
    <v>en-GB</v>
    <v>a0377d96-1a18-f843-65ad-adcbc4acdc69</v>
    <v>536870912</v>
    <v>1</v>
    <v>13</v>
    <v>14</v>
    <v>Scotland</v>
    <v>4</v>
    <v>5</v>
    <v>Map</v>
    <v>6</v>
    <v>15</v>
    <v>GB-SCT</v>
    <v>11</v>
    <v>0</v>
    <v>12</v>
    <v>Scotland is a country that is part of the United Kingdom. It contains nearly one-third of the United Kingdom's land area, consisting of the northern part of the island of Great Britain and more than 790 adjacent islands, principally in the ...</v>
    <v>13</v>
    <v>14</v>
    <v>15</v>
    <v>16</v>
    <v>19</v>
    <v>20</v>
    <v>Scotland</v>
    <v>21</v>
    <v>22</v>
    <v>23</v>
    <v>24</v>
    <v>Scotland</v>
    <v>mdp/vdpid/30117</v>
  </rv>
  <rv s="1">
    <fb>3298</fb>
    <v>8</v>
  </rv>
  <rv s="2">
    <v>2</v>
    <v>6</v>
    <v>17</v>
    <v>7</v>
    <v>0</v>
    <v>Image of Glasgow</v>
  </rv>
  <rv s="1">
    <fb>55.8611111111111</fb>
    <v>9</v>
  </rv>
  <rv s="3">
    <v>https://www.bing.com/search?q=glasgow+scotland&amp;form=skydnc</v>
    <v>Learn more on Bing</v>
  </rv>
  <rv s="1">
    <fb>-4.25</fb>
    <v>9</v>
  </rv>
  <rv s="1">
    <fb>622820</fb>
    <v>8</v>
  </rv>
  <rv s="5">
    <v>#VALUE!</v>
    <v>en-GB</v>
    <v>da2548ee-1b26-f939-06b4-2fae57e075e7</v>
    <v>536870912</v>
    <v>1</v>
    <v>18</v>
    <v>2</v>
    <v>Glasgow</v>
    <v>4</v>
    <v>5</v>
    <v>Map</v>
    <v>6</v>
    <v>7</v>
    <v>3</v>
    <v>26</v>
    <v>3</v>
    <v>Glasgow is the most populous city in Scotland, located on the banks of the River Clyde in west central Scotland. The city is the third-most-populous city in the United Kingdom and the 27th-most-populous city in Europe. The city comprises 23 ...</v>
    <v>27</v>
    <v>28</v>
    <v>29</v>
    <v>30</v>
    <v>Glasgow</v>
    <v>31</v>
    <v>9</v>
    <v>Glasgow</v>
    <v>mdp/vdpid/5469673756190310401</v>
  </rv>
  <rv s="0">
    <v>536870912</v>
    <v>Dundee</v>
    <v>26e6ea64-8197-1c44-a767-91d93e3e7e60</v>
    <v>en-GB</v>
    <v>Map</v>
  </rv>
  <rv s="1">
    <fb>67</fb>
    <v>8</v>
  </rv>
  <rv s="2">
    <v>3</v>
    <v>6</v>
    <v>20</v>
    <v>7</v>
    <v>0</v>
    <v>Image of Dundee</v>
  </rv>
  <rv s="1">
    <fb>56.460555555555601</fb>
    <v>9</v>
  </rv>
  <rv s="3">
    <v>https://www.bing.com/search?q=dundee&amp;form=skydnc</v>
    <v>Learn more on Bing</v>
  </rv>
  <rv s="1">
    <fb>-2.97</fb>
    <v>9</v>
  </rv>
  <rv s="1">
    <fb>148350</fb>
    <v>8</v>
  </rv>
  <rv s="5">
    <v>#VALUE!</v>
    <v>en-GB</v>
    <v>26e6ea64-8197-1c44-a767-91d93e3e7e60</v>
    <v>536870912</v>
    <v>1</v>
    <v>21</v>
    <v>2</v>
    <v>Dundee</v>
    <v>4</v>
    <v>5</v>
    <v>Map</v>
    <v>6</v>
    <v>7</v>
    <v>3</v>
    <v>34</v>
    <v>3</v>
    <v>Dundee is the fourth-largest city in Scotland. The mid-year population estimate for 2016 was 148,210, giving Dundee a population density of 2,478/km², the second-highest in Scotland. It lies within the eastern central Lowlands on the north bank ...</v>
    <v>35</v>
    <v>36</v>
    <v>37</v>
    <v>38</v>
    <v>Dundee</v>
    <v>39</v>
    <v>9</v>
    <v>Dundee</v>
    <v>mdp/vdpid/5457792820473495553</v>
  </rv>
  <rv s="0">
    <v>536870912</v>
    <v>Dumfries and Galloway</v>
    <v>166abd1b-5753-3637-40eb-61aaf9738a0b</v>
    <v>en-GB</v>
    <v>Map</v>
  </rv>
  <rv s="1">
    <fb>6426.8845000000001</fb>
    <v>8</v>
  </rv>
  <rv s="2">
    <v>4</v>
    <v>6</v>
    <v>22</v>
    <v>7</v>
    <v>0</v>
    <v>Image of Dumfries and Galloway</v>
  </rv>
  <rv s="0">
    <v>536870912</v>
    <v>Dumfries</v>
    <v>ccba9e9c-4aef-4cf7-7b18-48c13fbc0685</v>
    <v>en-GB</v>
    <v>Map</v>
  </rv>
  <rv s="3">
    <v>https://www.bing.com/search?q=dumfries+and+galloway&amp;form=skydnc</v>
    <v>Learn more on Bing</v>
  </rv>
  <rv s="1">
    <fb>145770</fb>
    <v>8</v>
  </rv>
  <rv s="7">
    <v>#VALUE!</v>
    <v>en-GB</v>
    <v>166abd1b-5753-3637-40eb-61aaf9738a0b</v>
    <v>536870912</v>
    <v>1</v>
    <v>23</v>
    <v>24</v>
    <v>Dumfries and Galloway</v>
    <v>25</v>
    <v>5</v>
    <v>Map</v>
    <v>6</v>
    <v>7</v>
    <v>3</v>
    <v>42</v>
    <v>3</v>
    <v>Dumfries and Galloway is one of the 32 unitary council areas of Scotland, located in the western part of the Southern Uplands. It is bordered by East Ayrshire, South Ayrshire, and South Lanarkshire to the north; Scottish Borders to the ...</v>
    <v>43</v>
    <v>44</v>
    <v>45</v>
    <v>Dumfries and Galloway</v>
    <v>46</v>
    <v>Dumfries and Galloway</v>
  </rv>
  <rv s="0">
    <v>536870912</v>
    <v>Falkirk</v>
    <v>67f1ca64-ac77-e7c9-f08e-667d687fe7dc</v>
    <v>en-GB</v>
    <v>Map</v>
  </rv>
  <rv s="1">
    <fb>11</fb>
    <v>8</v>
  </rv>
  <rv s="2">
    <v>5</v>
    <v>6</v>
    <v>26</v>
    <v>7</v>
    <v>0</v>
    <v>Image of Falkirk</v>
  </rv>
  <rv s="1">
    <fb>56.000555555555998</fb>
    <v>9</v>
  </rv>
  <rv s="3">
    <v>https://www.bing.com/search?q=falkirk+scotland&amp;form=skydnc</v>
    <v>Learn more on Bing</v>
  </rv>
  <rv s="1">
    <fb>-3.7844444444444001</fb>
    <v>9</v>
  </rv>
  <rv s="1">
    <fb>35590</fb>
    <v>8</v>
  </rv>
  <rv s="4">
    <v>4</v>
  </rv>
  <rv s="5">
    <v>#VALUE!</v>
    <v>en-GB</v>
    <v>67f1ca64-ac77-e7c9-f08e-667d687fe7dc</v>
    <v>536870912</v>
    <v>1</v>
    <v>27</v>
    <v>2</v>
    <v>Falkirk</v>
    <v>4</v>
    <v>5</v>
    <v>Map</v>
    <v>6</v>
    <v>7</v>
    <v>3</v>
    <v>49</v>
    <v>3</v>
    <v>Falkirk is a town in the Central Lowlands of Scotland, historically within the county of Stirlingshire. It lies in the Forth Valley, 23+1⁄2 miles northwest of Edinburgh and 20+1⁄2 miles northeast of Glasgow.</v>
    <v>50</v>
    <v>51</v>
    <v>52</v>
    <v>53</v>
    <v>Falkirk</v>
    <v>54</v>
    <v>55</v>
    <v>Falkirk</v>
    <v>mdp/vdpid/5469776149737373698</v>
  </rv>
  <rv s="0">
    <v>536870912</v>
    <v>North Lanarkshire</v>
    <v>5abc49df-9617-d6f3-0db2-b37096b4a24f</v>
    <v>en-GB</v>
    <v>Map</v>
  </rv>
  <rv s="1">
    <fb>469.90940000000001</fb>
    <v>8</v>
  </rv>
  <rv s="2">
    <v>6</v>
    <v>6</v>
    <v>28</v>
    <v>7</v>
    <v>0</v>
    <v>Image of North Lanarkshire</v>
  </rv>
  <rv s="0">
    <v>536870912</v>
    <v>Cumbernauld</v>
    <v>e537b624-fdef-9ee5-dd0d-dfc190b8be93</v>
    <v>en-GB</v>
    <v>Map</v>
  </rv>
  <rv s="3">
    <v>https://www.bing.com/search?q=north+lanarkshire&amp;form=skydnc</v>
    <v>Learn more on Bing</v>
  </rv>
  <rv s="1">
    <fb>340930</fb>
    <v>8</v>
  </rv>
  <rv s="8">
    <v>#VALUE!</v>
    <v>en-GB</v>
    <v>5abc49df-9617-d6f3-0db2-b37096b4a24f</v>
    <v>536870912</v>
    <v>1</v>
    <v>29</v>
    <v>30</v>
    <v>North Lanarkshire</v>
    <v>4</v>
    <v>5</v>
    <v>Map</v>
    <v>6</v>
    <v>7</v>
    <v>3</v>
    <v>58</v>
    <v>3</v>
    <v>North Lanarkshire is one of the 32 council areas of Scotland. It borders the north-east of the Glasgow City council area and contains many of Glasgow's suburbs, commuter towns, and villages. It also borders East Dunbartonshire, Falkirk, ...</v>
    <v>59</v>
    <v>60</v>
    <v>61</v>
    <v>North Lanarkshire</v>
    <v>62</v>
    <v>North Lanarkshire</v>
    <v>mdp/vdpid/10039542</v>
  </rv>
  <rv s="0">
    <v>536870912</v>
    <v>Scottish Borders</v>
    <v>613ede41-3784-323e-9a87-4778c6c8b0a3</v>
    <v>en-GB</v>
    <v>Map</v>
  </rv>
  <rv s="1">
    <fb>4731.7837</fb>
    <v>8</v>
  </rv>
  <rv s="2">
    <v>7</v>
    <v>6</v>
    <v>31</v>
    <v>7</v>
    <v>0</v>
    <v>Image of Scottish Borders</v>
  </rv>
  <rv s="0">
    <v>536870912</v>
    <v>Galashiels</v>
    <v>475095a8-0fd4-571e-a7bd-d0911d46aca0</v>
    <v>en-GB</v>
    <v>Map</v>
  </rv>
  <rv s="3">
    <v>https://www.bing.com/search?q=scottish+borders&amp;form=skydnc</v>
    <v>Learn more on Bing</v>
  </rv>
  <rv s="1">
    <fb>116820</fb>
    <v>8</v>
  </rv>
  <rv s="8">
    <v>#VALUE!</v>
    <v>en-GB</v>
    <v>613ede41-3784-323e-9a87-4778c6c8b0a3</v>
    <v>536870912</v>
    <v>1</v>
    <v>32</v>
    <v>30</v>
    <v>Scottish Borders</v>
    <v>4</v>
    <v>5</v>
    <v>Map</v>
    <v>6</v>
    <v>7</v>
    <v>3</v>
    <v>65</v>
    <v>3</v>
    <v>The Scottish Borders is one of 32 council areas of Scotland. It is bordered by West Lothian, Edinburgh, Midlothian, and East Lothian to the north, the North Sea to the east, Dumfries and Galloway to the south-west, South Lanarkshire to the west, ...</v>
    <v>66</v>
    <v>67</v>
    <v>68</v>
    <v>Scottish Borders</v>
    <v>69</v>
    <v>Scottish Borders</v>
    <v>mdp/vdpid/41700</v>
  </rv>
  <rv s="0">
    <v>536870912</v>
    <v>South Ayrshire</v>
    <v>091541eb-9e63-b8ad-4da5-e6b4cbff63f3</v>
    <v>en-GB</v>
    <v>Map</v>
  </rv>
  <rv s="1">
    <fb>1221.9719</fb>
    <v>8</v>
  </rv>
  <rv s="2">
    <v>8</v>
    <v>6</v>
    <v>33</v>
    <v>7</v>
    <v>0</v>
    <v>Image of South Ayrshire</v>
  </rv>
  <rv s="0">
    <v>536870912</v>
    <v>Prestwick</v>
    <v>819b1902-8474-385b-e83a-9c52433b088f</v>
    <v>en-GB</v>
    <v>Map</v>
  </rv>
  <rv s="3">
    <v>https://www.bing.com/search?q=south+ayrshire+council&amp;form=skydnc</v>
    <v>Learn more on Bing</v>
  </rv>
  <rv s="1">
    <fb>111560</fb>
    <v>8</v>
  </rv>
  <rv s="8">
    <v>#VALUE!</v>
    <v>en-GB</v>
    <v>091541eb-9e63-b8ad-4da5-e6b4cbff63f3</v>
    <v>536870912</v>
    <v>1</v>
    <v>34</v>
    <v>30</v>
    <v>South Ayrshire</v>
    <v>4</v>
    <v>5</v>
    <v>Map</v>
    <v>6</v>
    <v>7</v>
    <v>3</v>
    <v>72</v>
    <v>3</v>
    <v>South Ayrshire is one of thirty-two council areas of Scotland, covering the southern part of Ayrshire. It borders onto Dumfries and Galloway, East Ayrshire and North Ayrshire. South Ayrshire had an estimated population in 2021 of 112,450, making ...</v>
    <v>73</v>
    <v>74</v>
    <v>75</v>
    <v>South Ayrshire</v>
    <v>76</v>
    <v>South Ayrshire</v>
    <v>mdp/vdpid/10039538</v>
  </rv>
  <rv s="0">
    <v>536870912</v>
    <v>Argyll and Bute</v>
    <v>8968afe0-1dbb-064d-547d-5136fb971afc</v>
    <v>en-GB</v>
    <v>Map</v>
  </rv>
  <rv s="1">
    <fb>6908.6738999999998</fb>
    <v>8</v>
  </rv>
  <rv s="2">
    <v>9</v>
    <v>6</v>
    <v>35</v>
    <v>7</v>
    <v>0</v>
    <v>Image of Argyll and Bute</v>
  </rv>
  <rv s="0">
    <v>536870912</v>
    <v>Helensburgh</v>
    <v>70b629f6-d867-a0b2-27c9-f6f745facf27</v>
    <v>en-GB</v>
    <v>Map</v>
  </rv>
  <rv s="3">
    <v>https://www.bing.com/search?q=argyll+and+bute&amp;form=skydnc</v>
    <v>Learn more on Bing</v>
  </rv>
  <rv s="1">
    <fb>87920</fb>
    <v>8</v>
  </rv>
  <rv s="7">
    <v>#VALUE!</v>
    <v>en-GB</v>
    <v>8968afe0-1dbb-064d-547d-5136fb971afc</v>
    <v>536870912</v>
    <v>1</v>
    <v>36</v>
    <v>24</v>
    <v>Argyll and Bute</v>
    <v>25</v>
    <v>5</v>
    <v>Map</v>
    <v>6</v>
    <v>7</v>
    <v>3</v>
    <v>79</v>
    <v>3</v>
    <v>Argyll and Bute is one of 32 unitary council areas in Scotland and a lieutenancy area. The current lord-lieutenant for Argyll and Bute is Jane Margaret MacLeod. The administrative centre for the council area is in Lochgilphead at Kilmory Castle, ...</v>
    <v>80</v>
    <v>81</v>
    <v>82</v>
    <v>Argyll and Bute</v>
    <v>83</v>
    <v>Argyll and Bute</v>
  </rv>
  <rv s="0">
    <v>536870912</v>
    <v>West Lothian</v>
    <v>c3c56189-7090-194e-859f-d3fbb1781795</v>
    <v>en-GB</v>
    <v>Map</v>
  </rv>
  <rv s="1">
    <fb>427.74189999999999</fb>
    <v>8</v>
  </rv>
  <rv s="2">
    <v>10</v>
    <v>6</v>
    <v>37</v>
    <v>7</v>
    <v>0</v>
    <v>Image of West Lothian</v>
  </rv>
  <rv s="0">
    <v>536870912</v>
    <v>Livingston, West Lothian</v>
    <v>9cf2fa34-4dfd-6028-705a-0c838fb4bdec</v>
    <v>en-GB</v>
    <v>Map</v>
  </rv>
  <rv s="3">
    <v>https://www.bing.com/search?q=west+lothian&amp;form=skydnc</v>
    <v>Learn more on Bing</v>
  </rv>
  <rv s="1">
    <fb>181720</fb>
    <v>8</v>
  </rv>
  <rv s="8">
    <v>#VALUE!</v>
    <v>en-GB</v>
    <v>c3c56189-7090-194e-859f-d3fbb1781795</v>
    <v>536870912</v>
    <v>1</v>
    <v>38</v>
    <v>30</v>
    <v>West Lothian</v>
    <v>4</v>
    <v>5</v>
    <v>Map</v>
    <v>6</v>
    <v>7</v>
    <v>3</v>
    <v>86</v>
    <v>3</v>
    <v>West Lothian is one of the 32 council areas of Scotland, bordering the City of Edinburgh council area, Scottish Borders, South Lanarkshire, North Lanarkshire and Falkirk. The modern council area was formed in 1975 when the historic county of ...</v>
    <v>87</v>
    <v>88</v>
    <v>89</v>
    <v>West Lothian</v>
    <v>90</v>
    <v>West Lothian</v>
    <v>mdp/vdpid/10039574</v>
  </rv>
  <rv s="0">
    <v>536870912</v>
    <v>Renfrewshire</v>
    <v>fcddfa8d-6138-3e8c-cb60-292f2bc41c43</v>
    <v>en-GB</v>
    <v>Map</v>
  </rv>
  <rv s="1">
    <fb>261.48779999999999</fb>
    <v>8</v>
  </rv>
  <rv s="2">
    <v>11</v>
    <v>6</v>
    <v>39</v>
    <v>7</v>
    <v>0</v>
    <v>Image of Renfrewshire</v>
  </rv>
  <rv s="0">
    <v>536870912</v>
    <v>Paisley, Renfrewshire</v>
    <v>3d0a281d-f63f-40da-9849-932876ae98df</v>
    <v>en-GB</v>
    <v>Map</v>
  </rv>
  <rv s="3">
    <v>https://www.bing.com/search?q=renfrewshire&amp;form=skydnc</v>
    <v>Learn more on Bing</v>
  </rv>
  <rv s="1">
    <fb>184340</fb>
    <v>8</v>
  </rv>
  <rv s="8">
    <v>#VALUE!</v>
    <v>en-GB</v>
    <v>fcddfa8d-6138-3e8c-cb60-292f2bc41c43</v>
    <v>536870912</v>
    <v>1</v>
    <v>40</v>
    <v>30</v>
    <v>Renfrewshire</v>
    <v>4</v>
    <v>5</v>
    <v>Map</v>
    <v>6</v>
    <v>7</v>
    <v>3</v>
    <v>93</v>
    <v>3</v>
    <v>Renfrewshire is one of the 32 council areas of Scotland. Renfrewshire is located in the west central Lowlands. It borders East Renfrewshire, Glasgow, Inverclyde, North Ayrshire and West Dunbartonshire, and lies on the southern bank of the River ...</v>
    <v>94</v>
    <v>95</v>
    <v>96</v>
    <v>Renfrewshire</v>
    <v>97</v>
    <v>Renfrewshire</v>
    <v>mdp/vdpid/10039546</v>
  </rv>
  <rv s="2">
    <v>12</v>
    <v>6</v>
    <v>41</v>
    <v>7</v>
    <v>0</v>
    <v>Image of Paisley, Renfrewshire</v>
  </rv>
  <rv s="1">
    <fb>55.845555555555599</fb>
    <v>9</v>
  </rv>
  <rv s="3">
    <v>https://www.bing.com/search?q=paisley&amp;form=skydnc</v>
    <v>Learn more on Bing</v>
  </rv>
  <rv s="1">
    <fb>-4.4238888888888903</fb>
    <v>9</v>
  </rv>
  <rv s="1">
    <fb>77220</fb>
    <v>8</v>
  </rv>
  <rv s="9">
    <v>#VALUE!</v>
    <v>en-GB</v>
    <v>3d0a281d-f63f-40da-9849-932876ae98df</v>
    <v>536870912</v>
    <v>1</v>
    <v>42</v>
    <v>43</v>
    <v>Paisley, Renfrewshire</v>
    <v>4</v>
    <v>5</v>
    <v>Map</v>
    <v>6</v>
    <v>44</v>
    <v>3</v>
    <v>92</v>
    <v>12</v>
    <v>Paisley is a large town situated in the west central Lowlands of Scotland. Located north of the Gleniffer Braes, the town borders the city of Glasgow to the east, and straddles the banks of the White Cart Water, a tributary of the River Clyde.</v>
    <v>99</v>
    <v>100</v>
    <v>101</v>
    <v>102</v>
    <v>Paisley, Renfrewshire</v>
    <v>103</v>
    <v>Paisley, Renfrewshire</v>
    <v>mdp/vdpid/5469684106323296257</v>
  </rv>
  <rv s="0">
    <v>536870912</v>
    <v>Inverclyde</v>
    <v>aa1ed5d6-1d30-f27d-118b-5cba28935ee2</v>
    <v>en-GB</v>
    <v>Map</v>
  </rv>
  <rv s="1">
    <fb>160.45050000000001</fb>
    <v>8</v>
  </rv>
  <rv s="2">
    <v>13</v>
    <v>6</v>
    <v>45</v>
    <v>7</v>
    <v>0</v>
    <v>Image of Inverclyde</v>
  </rv>
  <rv s="0">
    <v>536870912</v>
    <v>Greenock</v>
    <v>7f086bd6-0ce9-8b3a-7a53-be9d02cbfda9</v>
    <v>en-GB</v>
    <v>Map</v>
  </rv>
  <rv s="3">
    <v>https://www.bing.com/search?q=inverclyde+council&amp;form=skydnc</v>
    <v>Learn more on Bing</v>
  </rv>
  <rv s="1">
    <fb>78340</fb>
    <v>8</v>
  </rv>
  <rv s="8">
    <v>#VALUE!</v>
    <v>en-GB</v>
    <v>aa1ed5d6-1d30-f27d-118b-5cba28935ee2</v>
    <v>536870912</v>
    <v>1</v>
    <v>46</v>
    <v>30</v>
    <v>Inverclyde</v>
    <v>4</v>
    <v>5</v>
    <v>Map</v>
    <v>6</v>
    <v>7</v>
    <v>3</v>
    <v>106</v>
    <v>3</v>
    <v>Inverclyde is one of 32 council areas used for local government in Scotland. Together with the East Renfrewshire and Renfrewshire council areas, Inverclyde forms part of the historic county of Renfrewshire, which currently exists as a ...</v>
    <v>107</v>
    <v>108</v>
    <v>109</v>
    <v>Inverclyde</v>
    <v>110</v>
    <v>Inverclyde</v>
    <v>mdp/vdpid/10039547</v>
  </rv>
  <rv s="0">
    <v>536870912</v>
    <v>North Ayrshire</v>
    <v>9f675577-1631-b1d9-4778-39b194ab35e3</v>
    <v>en-GB</v>
    <v>Map</v>
  </rv>
  <rv s="1">
    <fb>885.41390000000001</fb>
    <v>8</v>
  </rv>
  <rv s="2">
    <v>14</v>
    <v>6</v>
    <v>47</v>
    <v>7</v>
    <v>0</v>
    <v>Image of North Ayrshire</v>
  </rv>
  <rv s="0">
    <v>536870912</v>
    <v>Irvine, North Ayrshire</v>
    <v>75ffc8f2-60e7-a0c8-6fd1-0ec714dc166d</v>
    <v>en-GB</v>
    <v>Map</v>
  </rv>
  <rv s="3">
    <v>https://www.bing.com/search?q=north+ayrshire&amp;form=skydnc</v>
    <v>Learn more on Bing</v>
  </rv>
  <rv s="1">
    <fb>133490</fb>
    <v>8</v>
  </rv>
  <rv s="8">
    <v>#VALUE!</v>
    <v>en-GB</v>
    <v>9f675577-1631-b1d9-4778-39b194ab35e3</v>
    <v>536870912</v>
    <v>1</v>
    <v>48</v>
    <v>30</v>
    <v>North Ayrshire</v>
    <v>4</v>
    <v>5</v>
    <v>Map</v>
    <v>6</v>
    <v>7</v>
    <v>3</v>
    <v>113</v>
    <v>3</v>
    <v>North Ayrshire is one of 32 council areas in Scotland. The council area borders Inverclyde to the north, Renfrewshire and East Renfrewshire to the northeast, and East Ayrshire and South Ayrshire to the east and south respectively. The local ...</v>
    <v>114</v>
    <v>115</v>
    <v>116</v>
    <v>North Ayrshire</v>
    <v>117</v>
    <v>North Ayrshire</v>
    <v>mdp/vdpid/10039548</v>
  </rv>
  <rv s="0">
    <v>536870912</v>
    <v>East Renfrewshire</v>
    <v>fa8c3439-10be-a31c-17bf-b5fa7bffa492</v>
    <v>en-GB</v>
    <v>Map</v>
  </rv>
  <rv s="1">
    <fb>174.24950000000001</fb>
    <v>8</v>
  </rv>
  <rv s="2">
    <v>15</v>
    <v>6</v>
    <v>49</v>
    <v>7</v>
    <v>0</v>
    <v>Image of East Renfrewshire</v>
  </rv>
  <rv s="0">
    <v>536870912</v>
    <v>Newton Mearns</v>
    <v>144ebee4-c338-a38e-a8d2-cdf076d94be5</v>
    <v>en-GB</v>
    <v>Map</v>
  </rv>
  <rv s="3">
    <v>https://www.bing.com/search?q=east+renfrewshire&amp;form=skydnc</v>
    <v>Learn more on Bing</v>
  </rv>
  <rv s="1">
    <fb>97160</fb>
    <v>8</v>
  </rv>
  <rv s="8">
    <v>#VALUE!</v>
    <v>en-GB</v>
    <v>fa8c3439-10be-a31c-17bf-b5fa7bffa492</v>
    <v>536870912</v>
    <v>1</v>
    <v>50</v>
    <v>30</v>
    <v>East Renfrewshire</v>
    <v>4</v>
    <v>5</v>
    <v>Map</v>
    <v>6</v>
    <v>7</v>
    <v>3</v>
    <v>120</v>
    <v>3</v>
    <v>East Renfrewshire is one of 32 council areas of Scotland. It was formed in 1996, as a successor to the Eastwood district of the Strathclyde region. The northeastern part of the council area is close to Glasgow and many of the council area's ...</v>
    <v>121</v>
    <v>122</v>
    <v>123</v>
    <v>East Renfrewshire</v>
    <v>124</v>
    <v>East Renfrewshire</v>
    <v>mdp/vdpid/10039543</v>
  </rv>
  <rv s="0">
    <v>536870912</v>
    <v>Shetland</v>
    <v>69917bcc-72c4-054c-7b8b-59e2e6e6d054</v>
    <v>en-GB</v>
    <v>Map</v>
  </rv>
  <rv s="1">
    <fb>1468</fb>
    <v>8</v>
  </rv>
  <rv s="2">
    <v>16</v>
    <v>6</v>
    <v>51</v>
    <v>7</v>
    <v>0</v>
    <v>Image of Shetland</v>
  </rv>
  <rv s="0">
    <v>536870912</v>
    <v>Scalloway</v>
    <v>d3cba8bd-1a76-2345-718f-87a829ab0da4</v>
    <v>en-GB</v>
    <v>Map</v>
  </rv>
  <rv s="3">
    <v>https://www.bing.com/search?q=shetland+scotland&amp;form=skydnc</v>
    <v>Learn more on Bing</v>
  </rv>
  <rv s="1">
    <fb>22920</fb>
    <v>8</v>
  </rv>
  <rv s="10">
    <v>#VALUE!</v>
    <v>en-GB</v>
    <v>69917bcc-72c4-054c-7b8b-59e2e6e6d054</v>
    <v>536870912</v>
    <v>1</v>
    <v>52</v>
    <v>53</v>
    <v>Shetland</v>
    <v>54</v>
    <v>5</v>
    <v>Map</v>
    <v>6</v>
    <v>55</v>
    <v>3</v>
    <v>127</v>
    <v>12</v>
    <v>Shetland, also called the Shetland Islands, is an archipelago in Scotland lying between Orkney, the Faroe Islands, and Norway. It is the northernmost region of the United Kingdom. The islands lie about 50 miles to the northeast of Orkney, 110 mi ...</v>
    <v>128</v>
    <v>129</v>
    <v>130</v>
    <v>Shetland</v>
    <v>131</v>
    <v>55</v>
    <v>Shetland</v>
    <v>mdp/vdpid/7392360</v>
  </rv>
  <rv s="0">
    <v>536870912</v>
    <v>Orkney</v>
    <v>041d9a1c-58a6-ca2b-d149-0546a069bef4</v>
    <v>en-GB</v>
    <v>Map</v>
  </rv>
  <rv s="1">
    <fb>988.79939999999999</fb>
    <v>8</v>
  </rv>
  <rv s="2">
    <v>17</v>
    <v>6</v>
    <v>56</v>
    <v>7</v>
    <v>0</v>
    <v>Image of Orkney</v>
  </rv>
  <rv s="0">
    <v>536870912</v>
    <v>Kirkwall</v>
    <v>5c0a072f-6b2b-9b1b-deb0-48658b3284b5</v>
    <v>en-GB</v>
    <v>Map</v>
  </rv>
  <rv s="3">
    <v>https://www.bing.com/search?q=orkney&amp;form=skydnc</v>
    <v>Learn more on Bing</v>
  </rv>
  <rv s="1">
    <fb>22270</fb>
    <v>8</v>
  </rv>
  <rv s="10">
    <v>#VALUE!</v>
    <v>en-GB</v>
    <v>041d9a1c-58a6-ca2b-d149-0546a069bef4</v>
    <v>536870912</v>
    <v>1</v>
    <v>57</v>
    <v>53</v>
    <v>Orkney</v>
    <v>54</v>
    <v>5</v>
    <v>Map</v>
    <v>6</v>
    <v>55</v>
    <v>3</v>
    <v>134</v>
    <v>12</v>
    <v>Orkney, also known as the Orkney Islands, is an archipelago off the north coast of mainland Scotland. The plural name the Orkneys is also sometimes used. Part of the Northern Isles along with Shetland, Orkney is 10 miles north of Caithness and ...</v>
    <v>135</v>
    <v>136</v>
    <v>137</v>
    <v>Orkney</v>
    <v>138</v>
    <v>55</v>
    <v>Orkney</v>
    <v>mdp/vdpid/7395283</v>
  </rv>
  <rv s="0">
    <v>536870912</v>
    <v>Stirling</v>
    <v>eb55f9d0-60af-2a58-ef6e-59651db490e2</v>
    <v>en-GB</v>
    <v>Map</v>
  </rv>
  <rv s="1">
    <fb>2186.9684999999999</fb>
    <v>8</v>
  </rv>
  <rv s="2">
    <v>18</v>
    <v>6</v>
    <v>58</v>
    <v>7</v>
    <v>0</v>
    <v>Image of Stirling</v>
  </rv>
  <rv s="0">
    <v>536870912</v>
    <v>Stirling</v>
    <v>5851f530-1e5a-d859-c638-e3210e435fe7</v>
    <v>en-GB</v>
    <v>Map</v>
  </rv>
  <rv s="3">
    <v>https://www.bing.com/search?q=stirling+council&amp;form=skydnc</v>
    <v>Learn more on Bing</v>
  </rv>
  <rv s="1">
    <fb>92530</fb>
    <v>8</v>
  </rv>
  <rv s="8">
    <v>#VALUE!</v>
    <v>en-GB</v>
    <v>eb55f9d0-60af-2a58-ef6e-59651db490e2</v>
    <v>536870912</v>
    <v>1</v>
    <v>59</v>
    <v>30</v>
    <v>Stirling</v>
    <v>4</v>
    <v>5</v>
    <v>Map</v>
    <v>6</v>
    <v>7</v>
    <v>3</v>
    <v>141</v>
    <v>3</v>
    <v>The Stirling council area is one of the 32 council areas of Scotland, and has an estimated population of 92,530. It was created in 1975 as a lower-tier district within the Central region. The district covered parts of the historic counties of ...</v>
    <v>142</v>
    <v>143</v>
    <v>144</v>
    <v>Stirling</v>
    <v>145</v>
    <v>Stirling</v>
    <v>mdp/vdpid/10039554</v>
  </rv>
  <rv s="1">
    <fb>16.7</fb>
    <v>8</v>
  </rv>
  <rv s="2">
    <v>19</v>
    <v>6</v>
    <v>61</v>
    <v>7</v>
    <v>0</v>
    <v>Image of Stirling</v>
  </rv>
  <rv s="1">
    <fb>56.116599999999998</fb>
    <v>9</v>
  </rv>
  <rv s="3">
    <v>https://www.bing.com/search?q=stirling&amp;form=skydnc</v>
    <v>Learn more on Bing</v>
  </rv>
  <rv s="1">
    <fb>-3.9369000000000001</fb>
    <v>9</v>
  </rv>
  <rv s="1">
    <fb>37610</fb>
    <v>8</v>
  </rv>
  <rv s="11">
    <v>#VALUE!</v>
    <v>en-GB</v>
    <v>5851f530-1e5a-d859-c638-e3210e435fe7</v>
    <v>536870912</v>
    <v>1</v>
    <v>62</v>
    <v>63</v>
    <v>Stirling</v>
    <v>4</v>
    <v>5</v>
    <v>Map</v>
    <v>6</v>
    <v>64</v>
    <v>3</v>
    <v>140</v>
    <v>147</v>
    <v>12</v>
    <v>Stirling is a city in central Scotland, 26 miles northeast of Glasgow and 37 miles north-west of Edinburgh. The market town, surrounded by rich farmland, grew up connecting the royal citadel, the medieval old town with its merchants and ...</v>
    <v>148</v>
    <v>149</v>
    <v>150</v>
    <v>151</v>
    <v>Stirling</v>
    <v>152</v>
    <v>Stirling</v>
    <v>mdp/vdpid/5469766642223284226</v>
  </rv>
  <rv s="0">
    <v>536870912</v>
    <v>South Lanarkshire Council</v>
    <v>52414d11-542d-837b-ebbb-8b5d6bcee003</v>
    <v>en-GB</v>
    <v>Map</v>
  </rv>
  <rv s="1">
    <fb>1772</fb>
    <v>8</v>
  </rv>
  <rv s="0">
    <v>536870912</v>
    <v>East Kilbride</v>
    <v>9b4cc88d-ecdd-0958-dbd3-92b1bda777ae</v>
    <v>en-GB</v>
    <v>Map</v>
  </rv>
  <rv s="3">
    <v>https://www.bing.com/search?q=south+lanarkshire&amp;form=skydnc</v>
    <v>Learn more on Bing</v>
  </rv>
  <rv s="1">
    <fb>305410</fb>
    <v>8</v>
  </rv>
  <rv s="12">
    <v>#VALUE!</v>
    <v>en-GB</v>
    <v>52414d11-542d-837b-ebbb-8b5d6bcee003</v>
    <v>536870912</v>
    <v>1</v>
    <v>67</v>
    <v>68</v>
    <v>South Lanarkshire Council</v>
    <v>70</v>
    <v>71</v>
    <v>Map</v>
    <v>6</v>
    <v>72</v>
    <v>155</v>
    <v>12</v>
    <v>South Lanarkshire Council is the unitary authority serving the South Lanarkshire council area in Scotland. The council has its headquarters in Hamilton, has 16,000 employees, and a budget of almost £1bn. The large and varied geographical territory takes in rural and upland areas, market towns such as Lanark, Strathaven and Carluke, the urban burghs of Rutherglen, Cambuslang, and East Kilbride which was Scotland's first new town. The area was formed in 1996 from the areas of Clydesdale, Hamilton and East Kilbride districts, and some outer areas of Glasgow district ; all were previously within the Strathclyde region from 1975 but in historic Lanarkshire prior to that.</v>
    <v>156</v>
    <v>157</v>
    <v>South Lanarkshire Council</v>
    <v>158</v>
    <v>South Lanarkshire Council</v>
    <v>mdp/vdpid/10039539</v>
  </rv>
  <rv s="0">
    <v>536870912</v>
    <v>Highland</v>
    <v>f69239dd-3b67-d215-27a2-35ca6ac8f072</v>
    <v>en-GB</v>
    <v>Map</v>
  </rv>
  <rv s="1">
    <fb>25657.146499999999</fb>
    <v>8</v>
  </rv>
  <rv s="2">
    <v>20</v>
    <v>6</v>
    <v>73</v>
    <v>7</v>
    <v>0</v>
    <v>Image of Highland</v>
  </rv>
  <rv s="0">
    <v>536870912</v>
    <v>Inverness</v>
    <v>f1ccd973-20af-ff6b-5d17-15bddd0488b6</v>
    <v>en-GB</v>
    <v>Map</v>
  </rv>
  <rv s="3">
    <v>https://www.bing.com/search?q=highland+council+area&amp;form=skydnc</v>
    <v>Learn more on Bing</v>
  </rv>
  <rv s="1">
    <fb>235710</fb>
    <v>8</v>
  </rv>
  <rv s="8">
    <v>#VALUE!</v>
    <v>en-GB</v>
    <v>f69239dd-3b67-d215-27a2-35ca6ac8f072</v>
    <v>536870912</v>
    <v>1</v>
    <v>74</v>
    <v>30</v>
    <v>Highland</v>
    <v>4</v>
    <v>5</v>
    <v>Map</v>
    <v>6</v>
    <v>7</v>
    <v>3</v>
    <v>161</v>
    <v>3</v>
    <v>Highland is a council area in the Scottish Highlands and is the largest local government area in the United Kingdom. It was the 7th most populous council area in Scotland at the 2011 census. It has land borders with the council areas of ...</v>
    <v>162</v>
    <v>163</v>
    <v>164</v>
    <v>Highland</v>
    <v>165</v>
    <v>Highland</v>
    <v>mdp/vdpid/7401320</v>
  </rv>
  <rv s="1">
    <fb>36</fb>
    <v>8</v>
  </rv>
  <rv s="2">
    <v>21</v>
    <v>6</v>
    <v>76</v>
    <v>7</v>
    <v>0</v>
    <v>Image of Inverness</v>
  </rv>
  <rv s="1">
    <fb>57.483888888888998</fb>
    <v>9</v>
  </rv>
  <rv s="3">
    <v>https://www.bing.com/search?q=inverness+scotland&amp;form=skydnc</v>
    <v>Learn more on Bing</v>
  </rv>
  <rv s="1">
    <fb>-4.2258333333333002</fb>
    <v>9</v>
  </rv>
  <rv s="1">
    <fb>47380</fb>
    <v>8</v>
  </rv>
  <rv s="13">
    <v>#VALUE!</v>
    <v>en-GB</v>
    <v>f1ccd973-20af-ff6b-5d17-15bddd0488b6</v>
    <v>536870912</v>
    <v>1</v>
    <v>77</v>
    <v>78</v>
    <v>Inverness</v>
    <v>4</v>
    <v>5</v>
    <v>Map</v>
    <v>6</v>
    <v>79</v>
    <v>160</v>
    <v>160</v>
    <v>167</v>
    <v>3</v>
    <v>Inverness is a city in the Scottish Highlands, having been granted city status in 2000. It is the administrative centre for The Highland Council and is regarded as the capital of the Highlands. Historically it served as the county town of the ...</v>
    <v>168</v>
    <v>169</v>
    <v>170</v>
    <v>171</v>
    <v>Inverness</v>
    <v>172</v>
    <v>55</v>
    <v>Inverness</v>
    <v>mdp/vdpid/5457566698045440001</v>
  </rv>
  <rv s="0">
    <v>536870912</v>
    <v>East Dunbartonshire</v>
    <v>75e51672-204a-a77c-48f8-a3ed09756fb0</v>
    <v>en-GB</v>
    <v>Map</v>
  </rv>
  <rv s="1">
    <fb>174.4888</fb>
    <v>8</v>
  </rv>
  <rv s="2">
    <v>22</v>
    <v>6</v>
    <v>80</v>
    <v>7</v>
    <v>0</v>
    <v>Image of East Dunbartonshire</v>
  </rv>
  <rv s="0">
    <v>536870912</v>
    <v>Bearsden</v>
    <v>c6eaff1e-0134-6c70-28c7-f9b73db33a52</v>
    <v>en-GB</v>
    <v>Map</v>
  </rv>
  <rv s="3">
    <v>https://www.bing.com/search?q=east+dunbartonshire&amp;form=skydnc</v>
    <v>Learn more on Bing</v>
  </rv>
  <rv s="1">
    <fb>108980</fb>
    <v>8</v>
  </rv>
  <rv s="8">
    <v>#VALUE!</v>
    <v>en-GB</v>
    <v>75e51672-204a-a77c-48f8-a3ed09756fb0</v>
    <v>536870912</v>
    <v>1</v>
    <v>81</v>
    <v>30</v>
    <v>East Dunbartonshire</v>
    <v>4</v>
    <v>5</v>
    <v>Map</v>
    <v>6</v>
    <v>7</v>
    <v>3</v>
    <v>175</v>
    <v>3</v>
    <v>East Dunbartonshire is one of the 32 council areas of Scotland. It borders Glasgow City Council Area to the south, North Lanarkshire to the east, Stirling to the north, and West Dunbartonshire to the west. East Dunbartonshire contains many of ...</v>
    <v>176</v>
    <v>177</v>
    <v>178</v>
    <v>East Dunbartonshire</v>
    <v>179</v>
    <v>East Dunbartonshire</v>
    <v>mdp/vdpid/10039545</v>
  </rv>
  <rv s="0">
    <v>536870912</v>
    <v>Midlothian</v>
    <v>9c548132-3419-5bc6-56ca-e1373dcfe23c</v>
    <v>en-GB</v>
    <v>Map</v>
  </rv>
  <rv s="1">
    <fb>353.68189999999998</fb>
    <v>8</v>
  </rv>
  <rv s="2">
    <v>23</v>
    <v>6</v>
    <v>82</v>
    <v>7</v>
    <v>0</v>
    <v>Image of Midlothian</v>
  </rv>
  <rv s="0">
    <v>536870912</v>
    <v>Bonnyrigg</v>
    <v>e437b492-0765-c97f-6b0a-ae22ab3976ce</v>
    <v>en-GB</v>
    <v>Map</v>
  </rv>
  <rv s="3">
    <v>https://www.bing.com/search?q=midlothian+scotland&amp;form=skydnc</v>
    <v>Learn more on Bing</v>
  </rv>
  <rv s="1">
    <fb>97030</fb>
    <v>8</v>
  </rv>
  <rv s="8">
    <v>#VALUE!</v>
    <v>en-GB</v>
    <v>9c548132-3419-5bc6-56ca-e1373dcfe23c</v>
    <v>536870912</v>
    <v>1</v>
    <v>83</v>
    <v>30</v>
    <v>Midlothian</v>
    <v>4</v>
    <v>5</v>
    <v>Map</v>
    <v>6</v>
    <v>7</v>
    <v>3</v>
    <v>182</v>
    <v>3</v>
    <v>Midlothian is registration county, lieutenancy area and one of 32 council areas of Scotland used for local government. Midlothian lies in the east-central Lowlands, bordering the City of Edinburgh council area, East Lothian and the Scottish ...</v>
    <v>183</v>
    <v>184</v>
    <v>185</v>
    <v>Midlothian</v>
    <v>186</v>
    <v>Midlothian</v>
    <v>mdp/vdpid/10039553</v>
  </rv>
  <rv s="0">
    <v>536870912</v>
    <v>East Lothian</v>
    <v>0fbdbf9c-787c-9fa5-4e8a-acfd4aaff046</v>
    <v>en-GB</v>
    <v>Map</v>
  </rv>
  <rv s="1">
    <fb>679.17989999999998</fb>
    <v>8</v>
  </rv>
  <rv s="2">
    <v>24</v>
    <v>6</v>
    <v>84</v>
    <v>7</v>
    <v>0</v>
    <v>Image of East Lothian</v>
  </rv>
  <rv s="0">
    <v>536870912</v>
    <v>Musselburgh</v>
    <v>d89a79cc-1577-3d68-a730-3c51703ffe00</v>
    <v>en-GB</v>
    <v>Map</v>
  </rv>
  <rv s="3">
    <v>https://www.bing.com/search?q=east+lothian+council&amp;form=skydnc</v>
    <v>Learn more on Bing</v>
  </rv>
  <rv s="1">
    <fb>112450</fb>
    <v>8</v>
  </rv>
  <rv s="8">
    <v>#VALUE!</v>
    <v>en-GB</v>
    <v>0fbdbf9c-787c-9fa5-4e8a-acfd4aaff046</v>
    <v>536870912</v>
    <v>1</v>
    <v>85</v>
    <v>30</v>
    <v>East Lothian</v>
    <v>4</v>
    <v>5</v>
    <v>Map</v>
    <v>6</v>
    <v>7</v>
    <v>3</v>
    <v>189</v>
    <v>3</v>
    <v>East Lothian is one of the 32 council areas of Scotland, as well as a historic county, registration county and lieutenancy area. The county was called Haddingtonshire until 1921. In 1975, the historic county was incorporated for local government ...</v>
    <v>190</v>
    <v>191</v>
    <v>192</v>
    <v>East Lothian</v>
    <v>193</v>
    <v>East Lothian</v>
    <v>mdp/vdpid/10039551</v>
  </rv>
  <rv s="0">
    <v>536870912</v>
    <v>EH8 9YL</v>
    <v>8bfafff9-8d47-26e5-a2fb-03241d1da530</v>
    <v>en-GB</v>
    <v>Map</v>
  </rv>
  <rv s="14">
    <v>#VALUE!</v>
    <v>en-GB</v>
    <v>8bfafff9-8d47-26e5-a2fb-03241d1da530</v>
    <v>536870912</v>
    <v>1</v>
    <v>86</v>
    <v>EH8 9YL</v>
    <v>87</v>
    <v>88</v>
    <v>Map</v>
    <v>0</v>
    <v>EH8 9YL is a postal code in Edinburgh, Scotland, United Kingdom</v>
    <v>EH8 9YL</v>
    <v>EH8 9YL</v>
    <v>mdp/vdpid/5469806141108125701</v>
  </rv>
  <rv s="0">
    <v>536870912</v>
    <v>G12 8QQ</v>
    <v>a6771a24-d085-0a3f-5a88-00b0aecc107d</v>
    <v>en-GB</v>
    <v>Map</v>
  </rv>
  <rv s="14">
    <v>#VALUE!</v>
    <v>en-GB</v>
    <v>a6771a24-d085-0a3f-5a88-00b0aecc107d</v>
    <v>536870912</v>
    <v>1</v>
    <v>86</v>
    <v>G12 8QQ</v>
    <v>87</v>
    <v>88</v>
    <v>Map</v>
    <v>16</v>
    <v>G12 8QQ is a postal code in Glasgow, Scotland, United Kingdom</v>
    <v>G12 8QQ</v>
    <v>G12 8QQ</v>
    <v>mdp/vdpid/5469686170004750337</v>
  </rv>
  <rv s="0">
    <v>536870912</v>
    <v>IV2 3JH</v>
    <v>61701fe3-1a63-b202-6ec7-5105abba6595</v>
    <v>en-GB</v>
    <v>Map</v>
  </rv>
  <rv s="14">
    <v>#VALUE!</v>
    <v>en-GB</v>
    <v>61701fe3-1a63-b202-6ec7-5105abba6595</v>
    <v>536870912</v>
    <v>1</v>
    <v>86</v>
    <v>IV2 3JH</v>
    <v>87</v>
    <v>88</v>
    <v>Map</v>
    <v>163</v>
    <v>IV2 3JH is a postal code in Inverness, Scotland, United Kingdom</v>
    <v>IV2 3JH</v>
    <v>IV2 3JH</v>
    <v>mdp/vdpid/5457663517983244289</v>
  </rv>
  <rv s="0">
    <v>536870912</v>
    <v>AB24 3FX</v>
    <v>01e989c6-ce9f-8082-6489-0b081ba6b33c</v>
    <v>en-GB</v>
    <v>Map</v>
  </rv>
  <rv s="0">
    <v>536870912</v>
    <v>Aberdeen</v>
    <v>e99cc5fc-69e5-a8a6-e0bb-bade5ce6f2e7</v>
    <v>en-GB</v>
    <v>Map</v>
  </rv>
  <rv s="14">
    <v>#VALUE!</v>
    <v>en-GB</v>
    <v>01e989c6-ce9f-8082-6489-0b081ba6b33c</v>
    <v>536870912</v>
    <v>1</v>
    <v>86</v>
    <v>AB24 3FX</v>
    <v>87</v>
    <v>88</v>
    <v>Map</v>
    <v>202</v>
    <v>AB24 3FX is a postal code in Aberdeen, Scotland, United Kingdom</v>
    <v>AB24 3FX</v>
    <v>AB24 3FX</v>
    <v>mdp/vdpid/5458135448285085698</v>
  </rv>
  <rv s="1">
    <fb>65.099999999999994</fb>
    <v>8</v>
  </rv>
  <rv s="2">
    <v>25</v>
    <v>6</v>
    <v>89</v>
    <v>7</v>
    <v>0</v>
    <v>Image of Aberdeen</v>
  </rv>
  <rv s="1">
    <fb>57.15</fb>
    <v>9</v>
  </rv>
  <rv s="3">
    <v>https://www.bing.com/search?q=aberdeen+scotland&amp;form=skydnc</v>
    <v>Learn more on Bing</v>
  </rv>
  <rv s="1">
    <fb>-2.1</fb>
    <v>9</v>
  </rv>
  <rv s="1">
    <fb>224190</fb>
    <v>8</v>
  </rv>
  <rv s="4">
    <v>5</v>
  </rv>
  <rv s="5">
    <v>#VALUE!</v>
    <v>en-GB</v>
    <v>e99cc5fc-69e5-a8a6-e0bb-bade5ce6f2e7</v>
    <v>536870912</v>
    <v>1</v>
    <v>90</v>
    <v>2</v>
    <v>Aberdeen</v>
    <v>4</v>
    <v>5</v>
    <v>Map</v>
    <v>6</v>
    <v>7</v>
    <v>3</v>
    <v>204</v>
    <v>3</v>
    <v>Aberdeen is a city in North East Scotland, and is the third most populous Scottish city. Historically, Aberdeen was within the historic county of Aberdeenshire, but is now separate from the council area of Aberdeenshire. Aberdeen is one of ...</v>
    <v>205</v>
    <v>206</v>
    <v>207</v>
    <v>208</v>
    <v>Aberdeen</v>
    <v>209</v>
    <v>210</v>
    <v>Aberdeen</v>
    <v>mdp/vdpid/5458135181611237377</v>
  </rv>
  <rv s="0">
    <v>536870912</v>
    <v>KY16 9AJ</v>
    <v>e00e9a5e-76bd-8e01-0a4a-d32659426452</v>
    <v>en-GB</v>
    <v>Map</v>
  </rv>
  <rv s="0">
    <v>536870912</v>
    <v>St Andrews</v>
    <v>5ef7060b-fd73-7b2b-75c0-cc623e3dcb96</v>
    <v>en-GB</v>
    <v>Map</v>
  </rv>
  <rv s="14">
    <v>#VALUE!</v>
    <v>en-GB</v>
    <v>e00e9a5e-76bd-8e01-0a4a-d32659426452</v>
    <v>536870912</v>
    <v>1</v>
    <v>86</v>
    <v>KY16 9AJ</v>
    <v>87</v>
    <v>88</v>
    <v>Map</v>
    <v>213</v>
    <v>KY16 9AJ is a postal code in St. Andrews, Scotland, United Kingdom</v>
    <v>KY16 9AJ</v>
    <v>KY16 9AJ</v>
    <v>mdp/vdpid/5458174006370762753</v>
  </rv>
  <rv s="0">
    <v>536870912</v>
    <v>Fife</v>
    <v>54a585e4-03af-cb0b-6dc0-35d8c58407f5</v>
    <v>en-GB</v>
    <v>Map</v>
  </rv>
  <rv s="2">
    <v>26</v>
    <v>6</v>
    <v>91</v>
    <v>7</v>
    <v>0</v>
    <v>Image of St Andrews</v>
  </rv>
  <rv s="1">
    <fb>56.338888888889002</fb>
    <v>9</v>
  </rv>
  <rv s="3">
    <v>https://www.bing.com/search?q=st.+andrews+fife&amp;form=skydnc</v>
    <v>Learn more on Bing</v>
  </rv>
  <rv s="1">
    <fb>-2.7988888888889001</fb>
    <v>9</v>
  </rv>
  <rv s="1">
    <fb>17580</fb>
    <v>8</v>
  </rv>
  <rv s="9">
    <v>#VALUE!</v>
    <v>en-GB</v>
    <v>5ef7060b-fd73-7b2b-75c0-cc623e3dcb96</v>
    <v>536870912</v>
    <v>1</v>
    <v>92</v>
    <v>43</v>
    <v>St Andrews</v>
    <v>4</v>
    <v>5</v>
    <v>Map</v>
    <v>6</v>
    <v>44</v>
    <v>3</v>
    <v>215</v>
    <v>12</v>
    <v>St Andrews is a town on the east coast of Fife in Scotland, 10 miles southeast of Dundee and 30 miles northeast of Edinburgh. St Andrews had a recorded population of 16,800 as of 2011, making it Fife's fourth-largest settlement and 45th most ...</v>
    <v>216</v>
    <v>217</v>
    <v>218</v>
    <v>219</v>
    <v>St Andrews</v>
    <v>220</v>
    <v>St Andrews</v>
    <v>mdp/vdpid/5458174002914656257</v>
  </rv>
  <rv s="0">
    <v>536870912</v>
    <v>DD1 4HN</v>
    <v>aa461f90-442d-f22e-7531-cfbce4dc9031</v>
    <v>en-GB</v>
    <v>Map</v>
  </rv>
  <rv s="14">
    <v>#VALUE!</v>
    <v>en-GB</v>
    <v>aa461f90-442d-f22e-7531-cfbce4dc9031</v>
    <v>536870912</v>
    <v>1</v>
    <v>86</v>
    <v>DD1 4HN</v>
    <v>87</v>
    <v>88</v>
    <v>Map</v>
    <v>33</v>
    <v>DD1 4HN is a postal code in Dundee, Scotland, United Kingdom</v>
    <v>DD1 4HN</v>
    <v>DD1 4HN</v>
    <v>mdp/vdpid/5457794594932523010</v>
  </rv>
  <rv s="0">
    <v>536870912</v>
    <v>G3 6RQ</v>
    <v>beda2bb0-7ef5-e6bd-f65e-a2d01ee1aff4</v>
    <v>en-GB</v>
    <v>Map</v>
  </rv>
  <rv s="14">
    <v>#VALUE!</v>
    <v>en-GB</v>
    <v>beda2bb0-7ef5-e6bd-f65e-a2d01ee1aff4</v>
    <v>536870912</v>
    <v>1</v>
    <v>86</v>
    <v>G3 6RQ</v>
    <v>87</v>
    <v>88</v>
    <v>Map</v>
    <v>16</v>
    <v>G3 6RQ is a postal code in Glasgow, Scotland, United Kingdom</v>
    <v>G3 6RQ</v>
    <v>G3 6RQ</v>
    <v>mdp/vdpid/5469686203206860801</v>
  </rv>
  <rv s="0">
    <v>536870912</v>
    <v>G1 1XQ</v>
    <v>f8a70dd0-c1d9-2ed0-cc61-b6646e9fcfc1</v>
    <v>en-GB</v>
    <v>Map</v>
  </rv>
  <rv s="14">
    <v>#VALUE!</v>
    <v>en-GB</v>
    <v>f8a70dd0-c1d9-2ed0-cc61-b6646e9fcfc1</v>
    <v>536870912</v>
    <v>1</v>
    <v>86</v>
    <v>G1 1XQ</v>
    <v>87</v>
    <v>88</v>
    <v>Map</v>
    <v>16</v>
    <v>G1 1XQ is a postal code in Glasgow, Scotland, United Kingdom</v>
    <v>G1 1XQ</v>
    <v>G1 1XQ</v>
    <v>mdp/vdpid/5469686304390250497</v>
  </rv>
  <rv s="0">
    <v>536870912</v>
    <v>EH11 4BN</v>
    <v>cd07742e-c606-de3b-1a97-db4a08208bf9</v>
    <v>en-GB</v>
    <v>Map</v>
  </rv>
  <rv s="14">
    <v>#VALUE!</v>
    <v>en-GB</v>
    <v>cd07742e-c606-de3b-1a97-db4a08208bf9</v>
    <v>536870912</v>
    <v>1</v>
    <v>86</v>
    <v>EH11 4BN</v>
    <v>87</v>
    <v>88</v>
    <v>Map</v>
    <v>0</v>
    <v>EH11 4BN is a postal code in Edinburgh, Scotland, United Kingdom</v>
    <v>EH11 4BN</v>
    <v>EH11 4BN</v>
    <v>mdp/vdpid/5469805806922760193</v>
  </rv>
  <rv s="0">
    <v>536870912</v>
    <v>G72 0LH</v>
    <v>e511ca62-76c7-721a-df81-4616b1b7ee8d</v>
    <v>en-GB</v>
    <v>Map</v>
  </rv>
  <rv s="0">
    <v>536870912</v>
    <v>Blantyre</v>
    <v>db32f81e-dc33-f974-7e15-407edd948fd7</v>
    <v>en-GB</v>
    <v>Map</v>
  </rv>
  <rv s="14">
    <v>#VALUE!</v>
    <v>en-GB</v>
    <v>e511ca62-76c7-721a-df81-4616b1b7ee8d</v>
    <v>536870912</v>
    <v>1</v>
    <v>86</v>
    <v>G72 0LH</v>
    <v>87</v>
    <v>88</v>
    <v>Map</v>
    <v>231</v>
    <v>G72 0LH is a postal code in Blantyre, Scotland, United Kingdom</v>
    <v>G72 0LH</v>
    <v>G72 0LH</v>
    <v>mdp/vdpid/5469781859409854465</v>
  </rv>
  <rv s="2">
    <v>27</v>
    <v>6</v>
    <v>93</v>
    <v>7</v>
    <v>0</v>
    <v>Image of Blantyre, South Lanarkshire</v>
  </rv>
  <rv s="1">
    <fb>55.793611111111098</fb>
    <v>9</v>
  </rv>
  <rv s="3">
    <v>https://www.bing.com/search?q=blantyre+united+kingdom&amp;form=skydnc</v>
    <v>Learn more on Bing</v>
  </rv>
  <rv s="1">
    <fb>-4.0919444444444402</fb>
    <v>9</v>
  </rv>
  <rv s="1">
    <fb>16800</fb>
    <v>8</v>
  </rv>
  <rv s="15">
    <v>#VALUE!</v>
    <v>en-GB</v>
    <v>db32f81e-dc33-f974-7e15-407edd948fd7</v>
    <v>536870912</v>
    <v>1</v>
    <v>94</v>
    <v>95</v>
    <v>Blantyre, South Lanarkshire</v>
    <v>4</v>
    <v>5</v>
    <v>Map</v>
    <v>6</v>
    <v>96</v>
    <v>3</v>
    <v>3</v>
    <v>Blantyre is a town and civil parish in South Lanarkshire, Scotland, with a population of 16,900. It is bounded by the River Clyde to the north, the Rotten Calder to the west, the Park Burn to the east and the Rotten Burn to the south.</v>
    <v>233</v>
    <v>234</v>
    <v>235</v>
    <v>236</v>
    <v>Blantyre, South Lanarkshire</v>
    <v>237</v>
    <v>55</v>
    <v>Blantyre, South Lanarkshire</v>
    <v>mdp/vdpid/5469781858956869633</v>
  </rv>
  <rv s="4">
    <v>6</v>
  </rv>
  <rv s="16">
    <v>{EF4C949B-B71C-460A-86D2-A8E45E9E48DF}</v>
    <v>0</v>
    <v>97</v>
    <v>239</v>
  </rv>
</rvData>
</file>

<file path=xl/richData/rdrichvaluestructure.xml><?xml version="1.0" encoding="utf-8"?>
<rvStructures xmlns="http://schemas.microsoft.com/office/spreadsheetml/2017/richdata" count="17">
  <s t="_linkedentity2">
    <k n="%EntityServiceId" t="i"/>
    <k n="_DisplayString" t="s"/>
    <k n="%EntityId" t="s"/>
    <k n="%EntityCulture" t="s"/>
    <k n="_Icon" t="s"/>
  </s>
  <s t="_formattednumber">
    <k n="_Format" t="spb"/>
  </s>
  <s t="_webimage">
    <k n="WebImageIdentifier" t="i"/>
    <k n="_Provider" t="spb"/>
    <k n="Attribution" t="spb"/>
    <k n="CalcOrigin" t="i"/>
    <k n="ComputedImage" t="b"/>
    <k n="Text" t="s"/>
  </s>
  <s t="_hyperlink">
    <k n="Address" t="s"/>
    <k n="Text" t="s"/>
  </s>
  <s t="_array">
    <k n="array" t="a"/>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Image" t="r"/>
    <k n="Latitude" t="r"/>
    <k n="LearnMoreOnLink" t="r"/>
    <k n="Longitude"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bbreviation" t="s"/>
    <k n="Area" t="r"/>
    <k n="Capital/Major City" t="r"/>
    <k n="Country/region" t="r"/>
    <k n="Description" t="s"/>
    <k n="Households" t="r"/>
    <k n="Housing units" t="r"/>
    <k n="Image" t="r"/>
    <k n="Largest city" t="r"/>
    <k n="Leader(s)" t="r"/>
    <k n="LearnMoreOnLink" t="r"/>
    <k n="Name" t="s"/>
    <k n="Official language" t="r"/>
    <k n="Persons per household" t="r"/>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Image" t="r"/>
    <k n="Largest city" t="r"/>
    <k n="LearnMoreOnLink" t="r"/>
    <k n="Name" t="s"/>
    <k n="Population" t="r"/>
    <k n="UniqueName"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Image" t="r"/>
    <k n="Largest city" t="r"/>
    <k n="LearnMoreOnLink"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Country/region" t="r"/>
    <k n="Description" t="s"/>
    <k n="Image" t="r"/>
    <k n="Latitude"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rea" t="r"/>
    <k n="Country/region" t="r"/>
    <k n="Description" t="s"/>
    <k n="Image" t="r"/>
    <k n="Largest city" t="r"/>
    <k n="LearnMoreOnLink" t="r"/>
    <k n="Name" t="s"/>
    <k n="Population" t="r"/>
    <k n="Time zone(s)"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Area" t="r"/>
    <k n="Country/region" t="r"/>
    <k n="Description" t="s"/>
    <k n="Image" t="r"/>
    <k n="Latitude" t="r"/>
    <k n="LearnMoreOnLink" t="r"/>
    <k n="Longitude"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rea" t="r"/>
    <k n="Country/region" t="r"/>
    <k n="Description" t="s"/>
    <k n="Largest city" t="r"/>
    <k n="LearnMoreOnLink" t="r"/>
    <k n="Name" t="s"/>
    <k n="Population" t="r"/>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Admin Division 2 (County/district/other)" t="r"/>
    <k n="Area" t="r"/>
    <k n="Country/region" t="r"/>
    <k n="Description" t="s"/>
    <k n="Image" t="r"/>
    <k n="Latitude" t="r"/>
    <k n="LearnMoreOnLink" t="r"/>
    <k n="Longitude" t="r"/>
    <k n="Name" t="s"/>
    <k n="Population" t="r"/>
    <k n="Time zone(s)" t="r"/>
    <k n="UniqueName" t="s"/>
    <k n="VDPID/VSID" t="s"/>
  </s>
  <s t="_linkedentity2core">
    <k n="_CRID" t="e"/>
    <k n="%EntityCulture" t="s"/>
    <k n="%EntityId" t="s"/>
    <k n="%EntityServiceId" t="i"/>
    <k n="%IsRefreshable" t="b"/>
    <k n="_Display" t="spb"/>
    <k n="_DisplayString" t="s"/>
    <k n="_Flags" t="spb"/>
    <k n="_Format" t="spb"/>
    <k n="_Icon" t="s"/>
    <k n="City" t="r"/>
    <k n="Description" t="s"/>
    <k n="Name" t="s"/>
    <k n="UniqueName" t="s"/>
    <k n="VDPID/VSID" t="s"/>
  </s>
  <s t="_linkedentity2core">
    <k n="_CRID" t="e"/>
    <k n="%EntityCulture" t="s"/>
    <k n="%EntityId" t="s"/>
    <k n="%EntityServiceId" t="i"/>
    <k n="%IsRefreshable" t="b"/>
    <k n="_Attribution" t="spb"/>
    <k n="_Display" t="spb"/>
    <k n="_DisplayString" t="s"/>
    <k n="_Flags" t="spb"/>
    <k n="_Format" t="spb"/>
    <k n="_Icon" t="s"/>
    <k n="_Provider" t="spb"/>
    <k n="_SubLabel" t="spb"/>
    <k n="Admin Division 1 (State/province/other)" t="r"/>
    <k n="Country/region" t="r"/>
    <k n="Description" t="s"/>
    <k n="Image" t="r"/>
    <k n="Latitude" t="r"/>
    <k n="LearnMoreOnLink" t="r"/>
    <k n="Longitude" t="r"/>
    <k n="Name" t="s"/>
    <k n="Population" t="r"/>
    <k n="Time zone(s)" t="r"/>
    <k n="UniqueName" t="s"/>
    <k n="VDPID/VSID" t="s"/>
  </s>
  <s t="_datasourcecontainer">
    <k n="%XLUID" t="s"/>
    <k n="_CRID" t="i"/>
    <k n="_Display" t="spb"/>
    <k n="Local Authority Area" t="r"/>
  </s>
</rvStructures>
</file>

<file path=xl/richData/rdsupportingpropertybag.xml><?xml version="1.0" encoding="utf-8"?>
<supportingPropertyBags xmlns="http://schemas.microsoft.com/office/spreadsheetml/2017/richdata2">
  <spbArrays count="12">
    <a count="25">
      <v t="s">%EntityServiceId</v>
      <v t="s">%IsRefreshable</v>
      <v t="s">%EntityCulture</v>
      <v t="s">%EntityId</v>
      <v t="s">_Icon</v>
      <v t="s">_Provider</v>
      <v t="s">_Attribution</v>
      <v t="s">_Display</v>
      <v t="s">Name</v>
      <v t="s">_Format</v>
      <v t="s">Admin Division 1 (State/province/other)</v>
      <v t="s">Country/region</v>
      <v t="s">_SubLabel</v>
      <v t="s">Population</v>
      <v t="s">Area</v>
      <v t="s">Latitude</v>
      <v t="s">Longitude</v>
      <v t="s">Time zone(s)</v>
      <v t="s">_Flags</v>
      <v t="s">VDPID/VSID</v>
      <v t="s">UniqueName</v>
      <v t="s">_DisplayString</v>
      <v t="s">LearnMoreOnLink</v>
      <v t="s">Image</v>
      <v t="s">Description</v>
    </a>
    <a count="30">
      <v t="s">%EntityServiceId</v>
      <v t="s">%IsRefreshable</v>
      <v t="s">%EntityCulture</v>
      <v t="s">%EntityId</v>
      <v t="s">_Icon</v>
      <v t="s">_Provider</v>
      <v t="s">_Attribution</v>
      <v t="s">_Display</v>
      <v t="s">Name</v>
      <v t="s">_Format</v>
      <v t="s">Capital/Major City</v>
      <v t="s">Leader(s)</v>
      <v t="s">Country/region</v>
      <v t="s">_SubLabel</v>
      <v t="s">Population</v>
      <v t="s">Area</v>
      <v t="s">Abbreviation</v>
      <v t="s">Largest city</v>
      <v t="s">Official language</v>
      <v t="s">Households</v>
      <v t="s">Housing units</v>
      <v t="s">Persons per household</v>
      <v t="s">Time zone(s)</v>
      <v t="s">_Flags</v>
      <v t="s">VDPID/VSID</v>
      <v t="s">UniqueName</v>
      <v t="s">_DisplayString</v>
      <v t="s">LearnMoreOnLink</v>
      <v t="s">Image</v>
      <v t="s">Description</v>
    </a>
    <a count="22">
      <v t="s">%EntityServiceId</v>
      <v t="s">%IsRefreshable</v>
      <v t="s">%EntityCulture</v>
      <v t="s">%EntityId</v>
      <v t="s">_Icon</v>
      <v t="s">_Provider</v>
      <v t="s">_Attribution</v>
      <v t="s">_Display</v>
      <v t="s">Name</v>
      <v t="s">_Format</v>
      <v t="s">Admin Division 1 (State/province/other)</v>
      <v t="s">Country/region</v>
      <v t="s">_SubLabel</v>
      <v t="s">Population</v>
      <v t="s">Area</v>
      <v t="s">Largest city</v>
      <v t="s">_Flags</v>
      <v t="s">UniqueName</v>
      <v t="s">_DisplayString</v>
      <v t="s">LearnMoreOnLink</v>
      <v t="s">Image</v>
      <v t="s">Description</v>
    </a>
    <a count="23">
      <v t="s">%EntityServiceId</v>
      <v t="s">%IsRefreshable</v>
      <v t="s">%EntityCulture</v>
      <v t="s">%EntityId</v>
      <v t="s">_Icon</v>
      <v t="s">_Provider</v>
      <v t="s">_Attribution</v>
      <v t="s">_Display</v>
      <v t="s">Name</v>
      <v t="s">_Format</v>
      <v t="s">Admin Division 1 (State/province/other)</v>
      <v t="s">Country/region</v>
      <v t="s">_SubLabel</v>
      <v t="s">Population</v>
      <v t="s">Area</v>
      <v t="s">Largest city</v>
      <v t="s">_Flags</v>
      <v t="s">VDPID/VSID</v>
      <v t="s">UniqueName</v>
      <v t="s">_DisplayString</v>
      <v t="s">LearnMoreOnLink</v>
      <v t="s">Image</v>
      <v t="s">Description</v>
    </a>
    <a count="24">
      <v t="s">%EntityServiceId</v>
      <v t="s">%IsRefreshable</v>
      <v t="s">%EntityCulture</v>
      <v t="s">%EntityId</v>
      <v t="s">_Icon</v>
      <v t="s">_Provider</v>
      <v t="s">_Attribution</v>
      <v t="s">_Display</v>
      <v t="s">Name</v>
      <v t="s">_Format</v>
      <v t="s">Admin Division 2 (County/district/other)</v>
      <v t="s">Admin Division 1 (State/province/other)</v>
      <v t="s">Country/region</v>
      <v t="s">_SubLabel</v>
      <v t="s">Population</v>
      <v t="s">Latitude</v>
      <v t="s">Longitude</v>
      <v t="s">_Flags</v>
      <v t="s">VDPID/VSID</v>
      <v t="s">UniqueName</v>
      <v t="s">_DisplayString</v>
      <v t="s">LearnMoreOnLink</v>
      <v t="s">Image</v>
      <v t="s">Description</v>
    </a>
    <a count="24">
      <v t="s">%EntityServiceId</v>
      <v t="s">%IsRefreshable</v>
      <v t="s">%EntityCulture</v>
      <v t="s">%EntityId</v>
      <v t="s">_Icon</v>
      <v t="s">_Provider</v>
      <v t="s">_Attribution</v>
      <v t="s">_Display</v>
      <v t="s">Name</v>
      <v t="s">_Format</v>
      <v t="s">Admin Division 1 (State/province/other)</v>
      <v t="s">Country/region</v>
      <v t="s">_SubLabel</v>
      <v t="s">Population</v>
      <v t="s">Area</v>
      <v t="s">Largest city</v>
      <v t="s">_Flags</v>
      <v t="s">VDPID/VSID</v>
      <v t="s">UniqueName</v>
      <v t="s">_DisplayString</v>
      <v t="s">LearnMoreOnLink</v>
      <v t="s">Time zone(s)</v>
      <v t="s">Image</v>
      <v t="s">Description</v>
    </a>
    <a count="25">
      <v t="s">%EntityServiceId</v>
      <v t="s">%IsRefreshable</v>
      <v t="s">%EntityCulture</v>
      <v t="s">%EntityId</v>
      <v t="s">_Icon</v>
      <v t="s">_Provider</v>
      <v t="s">_Attribution</v>
      <v t="s">_Display</v>
      <v t="s">Name</v>
      <v t="s">_Format</v>
      <v t="s">Admin Division 2 (County/district/other)</v>
      <v t="s">Admin Division 1 (State/province/other)</v>
      <v t="s">Country/region</v>
      <v t="s">_SubLabel</v>
      <v t="s">Population</v>
      <v t="s">Area</v>
      <v t="s">Latitude</v>
      <v t="s">Longitude</v>
      <v t="s">_Flags</v>
      <v t="s">VDPID/VSID</v>
      <v t="s">UniqueName</v>
      <v t="s">_DisplayString</v>
      <v t="s">LearnMoreOnLink</v>
      <v t="s">Image</v>
      <v t="s">Description</v>
    </a>
    <a count="21">
      <v t="s">%EntityServiceId</v>
      <v t="s">%IsRefreshable</v>
      <v t="s">%EntityCulture</v>
      <v t="s">%EntityId</v>
      <v t="s">_Icon</v>
      <v t="s">_Provider</v>
      <v t="s">_Attribution</v>
      <v t="s">_Display</v>
      <v t="s">Name</v>
      <v t="s">_Format</v>
      <v t="s">Country/region</v>
      <v t="s">_SubLabel</v>
      <v t="s">Population</v>
      <v t="s">Area</v>
      <v t="s">Largest city</v>
      <v t="s">_Flags</v>
      <v t="s">VDPID/VSID</v>
      <v t="s">UniqueName</v>
      <v t="s">_DisplayString</v>
      <v t="s">LearnMoreOnLink</v>
      <v t="s">Description</v>
    </a>
    <a count="26">
      <v t="s">%EntityServiceId</v>
      <v t="s">%IsRefreshable</v>
      <v t="s">%EntityCulture</v>
      <v t="s">%EntityId</v>
      <v t="s">_Icon</v>
      <v t="s">_Provider</v>
      <v t="s">_Attribution</v>
      <v t="s">_Display</v>
      <v t="s">Name</v>
      <v t="s">_Format</v>
      <v t="s">Admin Division 2 (County/district/other)</v>
      <v t="s">Admin Division 1 (State/province/other)</v>
      <v t="s">Country/region</v>
      <v t="s">_SubLabel</v>
      <v t="s">Population</v>
      <v t="s">Area</v>
      <v t="s">Latitude</v>
      <v t="s">Longitude</v>
      <v t="s">Time zone(s)</v>
      <v t="s">_Flags</v>
      <v t="s">VDPID/VSID</v>
      <v t="s">UniqueName</v>
      <v t="s">_DisplayString</v>
      <v t="s">LearnMoreOnLink</v>
      <v t="s">Image</v>
      <v t="s">Description</v>
    </a>
    <a count="14">
      <v t="s">%EntityServiceId</v>
      <v t="s">%IsRefreshable</v>
      <v t="s">%EntityCulture</v>
      <v t="s">%EntityId</v>
      <v t="s">_Icon</v>
      <v t="s">_Display</v>
      <v t="s">Name</v>
      <v t="s">_Format</v>
      <v t="s">City</v>
      <v t="s">_Flags</v>
      <v t="s">VDPID/VSID</v>
      <v t="s">UniqueName</v>
      <v t="s">_DisplayString</v>
      <v t="s">Description</v>
    </a>
    <a count="24">
      <v t="s">%EntityServiceId</v>
      <v t="s">%IsRefreshable</v>
      <v t="s">%EntityCulture</v>
      <v t="s">%EntityId</v>
      <v t="s">_Icon</v>
      <v t="s">_Provider</v>
      <v t="s">_Attribution</v>
      <v t="s">_Display</v>
      <v t="s">Name</v>
      <v t="s">_Format</v>
      <v t="s">Admin Division 1 (State/province/other)</v>
      <v t="s">Country/region</v>
      <v t="s">_SubLabel</v>
      <v t="s">Population</v>
      <v t="s">Latitude</v>
      <v t="s">Longitude</v>
      <v t="s">Time zone(s)</v>
      <v t="s">_Flags</v>
      <v t="s">VDPID/VSID</v>
      <v t="s">UniqueName</v>
      <v t="s">_DisplayString</v>
      <v t="s">LearnMoreOnLink</v>
      <v t="s">Image</v>
      <v t="s">Description</v>
    </a>
    <a count="4">
      <v t="s">Local Authority Area</v>
      <v t="s">_CRID</v>
      <v t="s">%XLUID</v>
      <v t="s">_Display</v>
    </a>
  </spbArrays>
  <spbData count="98">
    <spb s="0">
      <v xml:space="preserve">Wikipedia	</v>
      <v xml:space="preserve">CC BY-SA 3.0	</v>
      <v xml:space="preserve">https://en.wikipedia.org/wiki/Edinburgh	</v>
      <v xml:space="preserve">https://creativecommons.org/licenses/by-sa/3.0	</v>
    </spb>
    <spb s="1">
      <v>0</v>
      <v>0</v>
      <v>0</v>
      <v>0</v>
      <v>0</v>
      <v>0</v>
      <v>0</v>
      <v>0</v>
      <v>0</v>
    </spb>
    <spb s="2">
      <v>0</v>
      <v>Name</v>
      <v>LearnMoreOnLink</v>
    </spb>
    <spb s="3">
      <v>0</v>
      <v>0</v>
      <v>0</v>
    </spb>
    <spb s="4">
      <v>3</v>
      <v>3</v>
      <v>3</v>
    </spb>
    <spb s="5">
      <v>1</v>
      <v>2</v>
    </spb>
    <spb s="6">
      <v>https://www.bing.com</v>
      <v>https://www.bing.com/th?id=Ga%5Cbing_yt.png&amp;w=100&amp;h=40&amp;c=0&amp;pid=0.1</v>
      <v>Powered by Bing</v>
    </spb>
    <spb s="7">
      <v>square km</v>
      <v>2022</v>
    </spb>
    <spb s="8">
      <v>3</v>
    </spb>
    <spb s="8">
      <v>4</v>
    </spb>
    <spb s="0">
      <v xml:space="preserve">Wikipedia	</v>
      <v xml:space="preserve">CC BY-SA 3.0	</v>
      <v xml:space="preserve">https://en.wikipedia.org/wiki/Scotland	</v>
      <v xml:space="preserve">https://creativecommons.org/licenses/by-sa/3.0	</v>
    </spb>
    <spb s="0">
      <v xml:space="preserve">ons.gov.uk	</v>
      <v xml:space="preserve">	</v>
      <v xml:space="preserve">https://www.ons.gov.uk/file?uri=/peoplepopulationandcommunity/populationandmigration/populationestimates/datasets/populationestimatesforukenglandandwalesscotlandandnorthernireland/mid2012tomid2016/ukmidyearestimates20122016.xls	</v>
      <v xml:space="preserve">	</v>
    </spb>
    <spb s="0">
      <v xml:space="preserve">Wikipedia	</v>
      <v xml:space="preserve">CC-BY-SA	</v>
      <v xml:space="preserve">http://en.wikipedia.org/wiki/Scotland	</v>
      <v xml:space="preserve">http://creativecommons.org/licenses/by-sa/3.0/	</v>
    </spb>
    <spb s="9">
      <v>10</v>
      <v>10</v>
      <v>11</v>
      <v>10</v>
      <v>10</v>
      <v>10</v>
      <v>12</v>
      <v>10</v>
      <v>11</v>
      <v>10</v>
      <v>10</v>
      <v>11</v>
    </spb>
    <spb s="2">
      <v>1</v>
      <v>Name</v>
      <v>LearnMoreOnLink</v>
    </spb>
    <spb s="10">
      <v>square km</v>
      <v>2011</v>
      <v>2016</v>
      <v>2011</v>
      <v>2011</v>
    </spb>
    <spb s="8">
      <v>5</v>
    </spb>
    <spb s="0">
      <v xml:space="preserve">Wikipedia	</v>
      <v xml:space="preserve">CC BY-SA 3.0	</v>
      <v xml:space="preserve">https://en.wikipedia.org/wiki/Glasgow	</v>
      <v xml:space="preserve">https://creativecommons.org/licenses/by-sa/3.0	</v>
    </spb>
    <spb s="1">
      <v>17</v>
      <v>17</v>
      <v>17</v>
      <v>17</v>
      <v>17</v>
      <v>17</v>
      <v>17</v>
      <v>17</v>
      <v>17</v>
    </spb>
    <spb s="0">
      <v xml:space="preserve">Wikipedia	</v>
      <v xml:space="preserve">CC-BY-SA	</v>
      <v xml:space="preserve">http://en.wikipedia.org/wiki/Dundee	</v>
      <v xml:space="preserve">http://creativecommons.org/licenses/by-sa/3.0/	</v>
    </spb>
    <spb s="0">
      <v xml:space="preserve">Wikipedia	</v>
      <v xml:space="preserve">CC BY-SA 3.0	</v>
      <v xml:space="preserve">https://en.wikipedia.org/wiki/Dundee	</v>
      <v xml:space="preserve">https://creativecommons.org/licenses/by-sa/3.0	</v>
    </spb>
    <spb s="1">
      <v>19</v>
      <v>20</v>
      <v>20</v>
      <v>20</v>
      <v>20</v>
      <v>20</v>
      <v>20</v>
      <v>20</v>
      <v>20</v>
    </spb>
    <spb s="0">
      <v xml:space="preserve">Wikipedia	</v>
      <v xml:space="preserve">CC BY-SA 3.0	</v>
      <v xml:space="preserve">https://en.wikipedia.org/wiki/Dumfries_and_Galloway	</v>
      <v xml:space="preserve">https://creativecommons.org/licenses/by-sa/3.0	</v>
    </spb>
    <spb s="11">
      <v>22</v>
      <v>22</v>
      <v>22</v>
      <v>22</v>
      <v>22</v>
      <v>22</v>
      <v>22</v>
      <v>22</v>
    </spb>
    <spb s="2">
      <v>2</v>
      <v>Name</v>
      <v>LearnMoreOnLink</v>
    </spb>
    <spb s="12">
      <v>3</v>
      <v>3</v>
    </spb>
    <spb s="0">
      <v xml:space="preserve">Wikipedia	</v>
      <v xml:space="preserve">CC BY-SA 3.0	</v>
      <v xml:space="preserve">https://en.wikipedia.org/wiki/Falkirk	</v>
      <v xml:space="preserve">https://creativecommons.org/licenses/by-sa/3.0	</v>
    </spb>
    <spb s="1">
      <v>26</v>
      <v>26</v>
      <v>26</v>
      <v>26</v>
      <v>26</v>
      <v>26</v>
      <v>26</v>
      <v>26</v>
      <v>26</v>
    </spb>
    <spb s="0">
      <v xml:space="preserve">Wikipedia	</v>
      <v xml:space="preserve">CC BY-SA 3.0	</v>
      <v xml:space="preserve">https://en.wikipedia.org/wiki/North_Lanarkshire	</v>
      <v xml:space="preserve">https://creativecommons.org/licenses/by-sa/3.0	</v>
    </spb>
    <spb s="13">
      <v>28</v>
      <v>28</v>
      <v>28</v>
      <v>28</v>
      <v>28</v>
      <v>28</v>
      <v>28</v>
    </spb>
    <spb s="2">
      <v>3</v>
      <v>Name</v>
      <v>LearnMoreOnLink</v>
    </spb>
    <spb s="0">
      <v xml:space="preserve">Wikipedia	</v>
      <v xml:space="preserve">CC BY-SA 3.0	</v>
      <v xml:space="preserve">https://en.wikipedia.org/wiki/Scottish_Borders	</v>
      <v xml:space="preserve">https://creativecommons.org/licenses/by-sa/3.0	</v>
    </spb>
    <spb s="13">
      <v>31</v>
      <v>31</v>
      <v>31</v>
      <v>31</v>
      <v>31</v>
      <v>31</v>
      <v>31</v>
    </spb>
    <spb s="0">
      <v xml:space="preserve">Wikipedia	</v>
      <v xml:space="preserve">CC BY-SA 3.0	</v>
      <v xml:space="preserve">https://en.wikipedia.org/wiki/South_Ayrshire	</v>
      <v xml:space="preserve">https://creativecommons.org/licenses/by-sa/3.0	</v>
    </spb>
    <spb s="13">
      <v>33</v>
      <v>33</v>
      <v>33</v>
      <v>33</v>
      <v>33</v>
      <v>33</v>
      <v>33</v>
    </spb>
    <spb s="0">
      <v xml:space="preserve">Wikipedia	</v>
      <v xml:space="preserve">CC BY-SA 3.0	</v>
      <v xml:space="preserve">https://en.wikipedia.org/wiki/Argyll_and_Bute	</v>
      <v xml:space="preserve">https://creativecommons.org/licenses/by-sa/3.0	</v>
    </spb>
    <spb s="13">
      <v>35</v>
      <v>35</v>
      <v>35</v>
      <v>35</v>
      <v>35</v>
      <v>35</v>
      <v>35</v>
    </spb>
    <spb s="0">
      <v xml:space="preserve">Wikipedia	</v>
      <v xml:space="preserve">CC BY-SA 3.0	</v>
      <v xml:space="preserve">https://en.wikipedia.org/wiki/West_Lothian	</v>
      <v xml:space="preserve">https://creativecommons.org/licenses/by-sa/3.0	</v>
    </spb>
    <spb s="11">
      <v>37</v>
      <v>37</v>
      <v>37</v>
      <v>37</v>
      <v>37</v>
      <v>37</v>
      <v>37</v>
      <v>37</v>
    </spb>
    <spb s="0">
      <v xml:space="preserve">Wikipedia	</v>
      <v xml:space="preserve">CC BY-SA 3.0	</v>
      <v xml:space="preserve">https://en.wikipedia.org/wiki/Renfrewshire	</v>
      <v xml:space="preserve">https://creativecommons.org/licenses/by-sa/3.0	</v>
    </spb>
    <spb s="11">
      <v>39</v>
      <v>39</v>
      <v>39</v>
      <v>39</v>
      <v>39</v>
      <v>39</v>
      <v>39</v>
      <v>39</v>
    </spb>
    <spb s="0">
      <v xml:space="preserve">Wikipedia	</v>
      <v xml:space="preserve">CC BY-SA 3.0	</v>
      <v xml:space="preserve">https://en.wikipedia.org/wiki/Paisley,_Renfrewshire	</v>
      <v xml:space="preserve">https://creativecommons.org/licenses/by-sa/3.0	</v>
    </spb>
    <spb s="14">
      <v>41</v>
      <v>41</v>
      <v>41</v>
      <v>41</v>
      <v>41</v>
      <v>41</v>
      <v>41</v>
      <v>41</v>
      <v>41</v>
    </spb>
    <spb s="2">
      <v>4</v>
      <v>Name</v>
      <v>LearnMoreOnLink</v>
    </spb>
    <spb s="15">
      <v>2016</v>
    </spb>
    <spb s="0">
      <v xml:space="preserve">Wikipedia	</v>
      <v xml:space="preserve">CC BY-SA 3.0	</v>
      <v xml:space="preserve">https://en.wikipedia.org/wiki/Inverclyde	</v>
      <v xml:space="preserve">https://creativecommons.org/licenses/by-sa/3.0	</v>
    </spb>
    <spb s="11">
      <v>45</v>
      <v>45</v>
      <v>45</v>
      <v>45</v>
      <v>45</v>
      <v>45</v>
      <v>45</v>
      <v>45</v>
    </spb>
    <spb s="0">
      <v xml:space="preserve">Wikipedia	</v>
      <v xml:space="preserve">CC BY-SA 3.0	</v>
      <v xml:space="preserve">https://en.wikipedia.org/wiki/North_Ayrshire	</v>
      <v xml:space="preserve">https://creativecommons.org/licenses/by-sa/3.0	</v>
    </spb>
    <spb s="11">
      <v>47</v>
      <v>47</v>
      <v>47</v>
      <v>47</v>
      <v>47</v>
      <v>47</v>
      <v>47</v>
      <v>47</v>
    </spb>
    <spb s="0">
      <v xml:space="preserve">Wikipedia	</v>
      <v xml:space="preserve">CC BY-SA 3.0	</v>
      <v xml:space="preserve">https://en.wikipedia.org/wiki/East_Renfrewshire	</v>
      <v xml:space="preserve">https://creativecommons.org/licenses/by-sa/3.0	</v>
    </spb>
    <spb s="13">
      <v>49</v>
      <v>49</v>
      <v>49</v>
      <v>49</v>
      <v>49</v>
      <v>49</v>
      <v>49</v>
    </spb>
    <spb s="0">
      <v xml:space="preserve">Wikipedia	</v>
      <v xml:space="preserve">CC BY-SA 3.0	</v>
      <v xml:space="preserve">https://en.wikipedia.org/wiki/Shetland	</v>
      <v xml:space="preserve">https://creativecommons.org/licenses/by-sa/3.0	</v>
    </spb>
    <spb s="13">
      <v>51</v>
      <v>51</v>
      <v>51</v>
      <v>51</v>
      <v>51</v>
      <v>51</v>
      <v>51</v>
    </spb>
    <spb s="2">
      <v>5</v>
      <v>Name</v>
      <v>LearnMoreOnLink</v>
    </spb>
    <spb s="16">
      <v>3</v>
      <v>3</v>
      <v>3</v>
      <v>3</v>
    </spb>
    <spb s="7">
      <v>square km</v>
      <v>2019</v>
    </spb>
    <spb s="0">
      <v xml:space="preserve">Wikipedia	</v>
      <v xml:space="preserve">CC BY-SA 3.0	</v>
      <v xml:space="preserve">https://en.wikipedia.org/wiki/Orkney	</v>
      <v xml:space="preserve">https://creativecommons.org/licenses/by-sa/3.0	</v>
    </spb>
    <spb s="11">
      <v>56</v>
      <v>56</v>
      <v>56</v>
      <v>56</v>
      <v>56</v>
      <v>56</v>
      <v>56</v>
      <v>56</v>
    </spb>
    <spb s="0">
      <v xml:space="preserve">Wikipedia	</v>
      <v xml:space="preserve">CC BY-SA 3.0	</v>
      <v xml:space="preserve">https://en.wikipedia.org/wiki/Stirling_(council_area)	</v>
      <v xml:space="preserve">https://creativecommons.org/licenses/by-sa/3.0	</v>
    </spb>
    <spb s="11">
      <v>58</v>
      <v>58</v>
      <v>58</v>
      <v>58</v>
      <v>58</v>
      <v>58</v>
      <v>58</v>
      <v>58</v>
    </spb>
    <spb s="0">
      <v xml:space="preserve">Wikipedia	</v>
      <v xml:space="preserve">CC-BY-SA	</v>
      <v xml:space="preserve">http://en.wikipedia.org/wiki/Stirling	</v>
      <v xml:space="preserve">http://creativecommons.org/licenses/by-sa/3.0/	</v>
    </spb>
    <spb s="0">
      <v xml:space="preserve">Wikipedia	</v>
      <v xml:space="preserve">CC BY-SA 3.0	</v>
      <v xml:space="preserve">https://en.wikipedia.org/wiki/Stirling	</v>
      <v xml:space="preserve">https://creativecommons.org/licenses/by-sa/3.0	</v>
    </spb>
    <spb s="17">
      <v>60</v>
      <v>61</v>
      <v>61</v>
      <v>61</v>
      <v>61</v>
      <v>61</v>
      <v>61</v>
      <v>61</v>
      <v>61</v>
      <v>61</v>
    </spb>
    <spb s="2">
      <v>6</v>
      <v>Name</v>
      <v>LearnMoreOnLink</v>
    </spb>
    <spb s="7">
      <v>square km</v>
      <v>2016</v>
    </spb>
    <spb s="0">
      <v xml:space="preserve">Wikipedia	</v>
      <v xml:space="preserve">CC-BY-SA	</v>
      <v xml:space="preserve">http://en.wikipedia.org/wiki/South_Lanarkshire	</v>
      <v xml:space="preserve">http://creativecommons.org/licenses/by-sa/3.0/	</v>
    </spb>
    <spb s="0">
      <v xml:space="preserve">Wikipedia	Facebook	</v>
      <v xml:space="preserve">CC-BY-SA		</v>
      <v xml:space="preserve">http://en.wikipedia.org/wiki/South_Lanarkshire	https://www.facebook.com/SouthLanarkshireCouncil	</v>
      <v xml:space="preserve">http://creativecommons.org/licenses/by-sa/3.0/		</v>
    </spb>
    <spb s="18">
      <v>65</v>
      <v>65</v>
      <v>65</v>
      <v>65</v>
      <v>65</v>
      <v>66</v>
    </spb>
    <spb s="2">
      <v>7</v>
      <v>Name</v>
      <v>LearnMoreOnLink</v>
    </spb>
    <spb s="19">
      <v>0</v>
      <v>0</v>
    </spb>
    <spb s="20">
      <v>3</v>
      <v>3</v>
      <v>69</v>
      <v>3</v>
    </spb>
    <spb s="21">
      <v>1</v>
      <v>6</v>
    </spb>
    <spb s="7">
      <v>square km</v>
      <v>2004</v>
    </spb>
    <spb s="0">
      <v xml:space="preserve">Wikipedia	</v>
      <v xml:space="preserve">CC BY-SA 3.0	</v>
      <v xml:space="preserve">https://en.wikipedia.org/wiki/Highland_(council_area)	</v>
      <v xml:space="preserve">https://creativecommons.org/licenses/by-sa/3.0	</v>
    </spb>
    <spb s="11">
      <v>73</v>
      <v>73</v>
      <v>73</v>
      <v>73</v>
      <v>73</v>
      <v>73</v>
      <v>73</v>
      <v>73</v>
    </spb>
    <spb s="0">
      <v xml:space="preserve">Wikipedia	</v>
      <v xml:space="preserve">CC-BY-SA	</v>
      <v xml:space="preserve">http://en.wikipedia.org/wiki/Inverness	</v>
      <v xml:space="preserve">http://creativecommons.org/licenses/by-sa/3.0/	</v>
    </spb>
    <spb s="0">
      <v xml:space="preserve">Wikipedia	</v>
      <v xml:space="preserve">CC BY-SA 3.0	</v>
      <v xml:space="preserve">https://en.wikipedia.org/wiki/Inverness	</v>
      <v xml:space="preserve">https://creativecommons.org/licenses/by-sa/3.0	</v>
    </spb>
    <spb s="17">
      <v>75</v>
      <v>76</v>
      <v>76</v>
      <v>76</v>
      <v>76</v>
      <v>76</v>
      <v>76</v>
      <v>76</v>
      <v>76</v>
      <v>76</v>
    </spb>
    <spb s="2">
      <v>8</v>
      <v>Name</v>
      <v>LearnMoreOnLink</v>
    </spb>
    <spb s="7">
      <v>square km</v>
      <v>2018</v>
    </spb>
    <spb s="0">
      <v xml:space="preserve">Wikipedia	</v>
      <v xml:space="preserve">CC BY-SA 3.0	</v>
      <v xml:space="preserve">https://en.wikipedia.org/wiki/East_Dunbartonshire	</v>
      <v xml:space="preserve">https://creativecommons.org/licenses/by-sa/3.0	</v>
    </spb>
    <spb s="13">
      <v>80</v>
      <v>80</v>
      <v>80</v>
      <v>80</v>
      <v>80</v>
      <v>80</v>
      <v>80</v>
    </spb>
    <spb s="0">
      <v xml:space="preserve">Wikipedia	</v>
      <v xml:space="preserve">CC BY-SA 3.0	</v>
      <v xml:space="preserve">https://en.wikipedia.org/wiki/Midlothian	</v>
      <v xml:space="preserve">https://creativecommons.org/licenses/by-sa/3.0	</v>
    </spb>
    <spb s="13">
      <v>82</v>
      <v>82</v>
      <v>82</v>
      <v>82</v>
      <v>82</v>
      <v>82</v>
      <v>82</v>
    </spb>
    <spb s="0">
      <v xml:space="preserve">Wikipedia	</v>
      <v xml:space="preserve">CC BY-SA 3.0	</v>
      <v xml:space="preserve">https://en.wikipedia.org/wiki/East_Lothian	</v>
      <v xml:space="preserve">https://creativecommons.org/licenses/by-sa/3.0	</v>
    </spb>
    <spb s="11">
      <v>84</v>
      <v>84</v>
      <v>84</v>
      <v>84</v>
      <v>84</v>
      <v>84</v>
      <v>84</v>
      <v>84</v>
    </spb>
    <spb s="22">
      <v>9</v>
      <v>Name</v>
    </spb>
    <spb s="23">
      <v>3</v>
      <v>3</v>
    </spb>
    <spb s="24">
      <v>1</v>
    </spb>
    <spb s="0">
      <v xml:space="preserve">Wikipedia	</v>
      <v xml:space="preserve">CC BY-SA 3.0	</v>
      <v xml:space="preserve">https://en.wikipedia.org/wiki/Aberdeen	</v>
      <v xml:space="preserve">https://creativecommons.org/licenses/by-sa/3.0	</v>
    </spb>
    <spb s="1">
      <v>89</v>
      <v>89</v>
      <v>89</v>
      <v>89</v>
      <v>89</v>
      <v>89</v>
      <v>89</v>
      <v>89</v>
      <v>89</v>
    </spb>
    <spb s="0">
      <v xml:space="preserve">Wikipedia	</v>
      <v xml:space="preserve">CC BY-SA 3.0	</v>
      <v xml:space="preserve">https://en.wikipedia.org/wiki/St_Andrews	</v>
      <v xml:space="preserve">https://creativecommons.org/licenses/by-sa/3.0	</v>
    </spb>
    <spb s="14">
      <v>91</v>
      <v>91</v>
      <v>91</v>
      <v>91</v>
      <v>91</v>
      <v>91</v>
      <v>91</v>
      <v>91</v>
      <v>91</v>
    </spb>
    <spb s="0">
      <v xml:space="preserve">Wikipedia	</v>
      <v xml:space="preserve">CC BY-SA 3.0	</v>
      <v xml:space="preserve">https://en.wikipedia.org/wiki/Blantyre,_South_Lanarkshire	</v>
      <v xml:space="preserve">https://creativecommons.org/licenses/by-sa/3.0	</v>
    </spb>
    <spb s="25">
      <v>93</v>
      <v>93</v>
      <v>93</v>
      <v>93</v>
      <v>93</v>
      <v>93</v>
      <v>93</v>
      <v>93</v>
    </spb>
    <spb s="2">
      <v>10</v>
      <v>Name</v>
      <v>LearnMoreOnLink</v>
    </spb>
    <spb s="15">
      <v>2022</v>
    </spb>
    <spb s="26">
      <v>11</v>
    </spb>
  </spbData>
</supportingPropertyBags>
</file>

<file path=xl/richData/rdsupportingpropertybagstructure.xml><?xml version="1.0" encoding="utf-8"?>
<spbStructures xmlns="http://schemas.microsoft.com/office/spreadsheetml/2017/richdata2" count="27">
  <s>
    <k n="SourceText" t="s"/>
    <k n="LicenseText" t="s"/>
    <k n="SourceAddress" t="s"/>
    <k n="LicenseAddress" t="s"/>
  </s>
  <s>
    <k n="Area" t="spb"/>
    <k n="Name" t="spb"/>
    <k n="Latitude" t="spb"/>
    <k n="Longitude" t="spb"/>
    <k n="Population" t="spb"/>
    <k n="UniqueName" t="spb"/>
    <k n="Description" t="spb"/>
    <k n="Country/region" t="spb"/>
    <k n="Admin Division 1 (State/province/other)" t="spb"/>
  </s>
  <s>
    <k n="^Order" t="spba"/>
    <k n="TitleProperty" t="s"/>
    <k n="SubTitleProperty" t="s"/>
  </s>
  <s>
    <k n="ShowInCardView" t="b"/>
    <k n="ShowInDotNotation" t="b"/>
    <k n="ShowInAutoComplete" t="b"/>
  </s>
  <s>
    <k n="UniqueName" t="spb"/>
    <k n="VDPID/VSID" t="spb"/>
    <k n="LearnMoreOnLink" t="spb"/>
  </s>
  <s>
    <k n="Name" t="i"/>
    <k n="Image" t="i"/>
  </s>
  <s>
    <k n="link" t="s"/>
    <k n="logo" t="s"/>
    <k n="name" t="s"/>
  </s>
  <s>
    <k n="Area" t="s"/>
    <k n="Population" t="s"/>
  </s>
  <s>
    <k n="_Self" t="i"/>
  </s>
  <s>
    <k n="Area" t="spb"/>
    <k n="Name" t="spb"/>
    <k n="Households" t="spb"/>
    <k n="Population" t="spb"/>
    <k n="UniqueName" t="spb"/>
    <k n="Description" t="spb"/>
    <k n="Abbreviation" t="spb"/>
    <k n="Largest city" t="spb"/>
    <k n="Housing units" t="spb"/>
    <k n="Country/region" t="spb"/>
    <k n="Capital/Major City" t="spb"/>
    <k n="Persons per household" t="spb"/>
  </s>
  <s>
    <k n="Area" t="s"/>
    <k n="Households" t="s"/>
    <k n="Population" t="s"/>
    <k n="Housing units" t="s"/>
    <k n="Persons per household" t="s"/>
  </s>
  <s>
    <k n="Area" t="spb"/>
    <k n="Name" t="spb"/>
    <k n="Population" t="spb"/>
    <k n="UniqueName" t="spb"/>
    <k n="Description" t="spb"/>
    <k n="Largest city" t="spb"/>
    <k n="Country/region" t="spb"/>
    <k n="Admin Division 1 (State/province/other)" t="spb"/>
  </s>
  <s>
    <k n="UniqueName" t="spb"/>
    <k n="LearnMoreOnLink" t="spb"/>
  </s>
  <s>
    <k n="Area" t="spb"/>
    <k n="Name" t="spb"/>
    <k n="Population" t="spb"/>
    <k n="UniqueName" t="spb"/>
    <k n="Description" t="spb"/>
    <k n="Country/region" t="spb"/>
    <k n="Admin Division 1 (State/province/other)" t="spb"/>
  </s>
  <s>
    <k n="Name" t="spb"/>
    <k n="Latitude" t="spb"/>
    <k n="Longitude" t="spb"/>
    <k n="Population" t="spb"/>
    <k n="UniqueName" t="spb"/>
    <k n="Description" t="spb"/>
    <k n="Country/region" t="spb"/>
    <k n="Admin Division 1 (State/province/other)" t="spb"/>
    <k n="Admin Division 2 (County/district/other)" t="spb"/>
  </s>
  <s>
    <k n="Population" t="s"/>
  </s>
  <s>
    <k n="UniqueName" t="spb"/>
    <k n="VDPID/VSID" t="spb"/>
    <k n="Time zone(s)" t="spb"/>
    <k n="LearnMoreOnLink" t="spb"/>
  </s>
  <s>
    <k n="Area" t="spb"/>
    <k n="Name" t="spb"/>
    <k n="Latitude" t="spb"/>
    <k n="Longitude" t="spb"/>
    <k n="Population" t="spb"/>
    <k n="UniqueName" t="spb"/>
    <k n="Description" t="spb"/>
    <k n="Country/region" t="spb"/>
    <k n="Admin Division 1 (State/province/other)" t="spb"/>
    <k n="Admin Division 2 (County/district/other)" t="spb"/>
  </s>
  <s>
    <k n="Area" t="spb"/>
    <k n="Name" t="spb"/>
    <k n="Population" t="spb"/>
    <k n="UniqueName" t="spb"/>
    <k n="Description" t="spb"/>
    <k n="Country/region" t="spb"/>
  </s>
  <s>
    <k n="ShowInDotNotation" t="b"/>
    <k n="ShowInAutoComplete" t="b"/>
  </s>
  <s>
    <k n="UniqueName" t="spb"/>
    <k n="VDPID/VSID" t="spb"/>
    <k n="Description" t="spb"/>
    <k n="LearnMoreOnLink" t="spb"/>
  </s>
  <s>
    <k n="Name" t="i"/>
    <k n="Description" t="i"/>
  </s>
  <s>
    <k n="^Order" t="spba"/>
    <k n="TitleProperty" t="s"/>
  </s>
  <s>
    <k n="UniqueName" t="spb"/>
    <k n="VDPID/VSID" t="spb"/>
  </s>
  <s>
    <k n="Name" t="i"/>
  </s>
  <s>
    <k n="Name" t="spb"/>
    <k n="Latitude" t="spb"/>
    <k n="Longitude" t="spb"/>
    <k n="Population" t="spb"/>
    <k n="UniqueName" t="spb"/>
    <k n="Description" t="spb"/>
    <k n="Country/region" t="spb"/>
    <k n="Admin Division 1 (State/province/other)" t="spb"/>
  </s>
  <s>
    <k n="^Order" t="spba"/>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3">
    <x:dxf>
      <x:numFmt numFmtId="3" formatCode="#,##0"/>
    </x:dxf>
    <x:dxf>
      <x:numFmt numFmtId="0" formatCode="General"/>
    </x:dxf>
    <x:dxf>
      <x:numFmt numFmtId="2" formatCode="0.00"/>
    </x:dxf>
  </dxfs>
  <richProperties>
    <rPr n="IsTitleField" t="b"/>
    <rPr n="IsHeroField" t="b"/>
    <rPr n="NumberFormat" t="s"/>
    <rPr n="RequiresInlineAttribution" t="b"/>
  </richProperties>
  <richStyles>
    <rSty>
      <rpv i="0">1</rpv>
    </rSty>
    <rSty>
      <rpv i="1">1</rpv>
    </rSty>
    <rSty dxfid="0">
      <rpv i="2">#,##0</rpv>
    </rSty>
    <rSty dxfid="1">
      <rpv i="2">0.0000</rpv>
    </rSty>
    <rSty dxfid="2">
      <rpv i="2">0.00</rpv>
    </rSty>
    <rSty>
      <rpv i="3">1</rpv>
    </rSty>
  </richStyles>
</richStyleShee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CEE222-AC67-4FA1-A9CC-D4E036E881CD}" name="Table1" displayName="Table1" ref="A2:H9" totalsRowShown="0">
  <autoFilter ref="A2:H9" xr:uid="{85CEE222-AC67-4FA1-A9CC-D4E036E881CD}"/>
  <tableColumns count="8">
    <tableColumn id="1" xr3:uid="{A5F947BC-1933-4D45-8A10-B6FCF9FD3FF9}" name="School"/>
    <tableColumn id="2" xr3:uid="{4B7FCB02-2CBE-43FA-9D9B-BDF4C6DEDAB1}" name="Pupils"/>
    <tableColumn id="3" xr3:uid="{D350AF24-7E38-41FA-8414-658CC77C6A5F}" name="Museum Collaboration"/>
    <tableColumn id="4" xr3:uid="{4144B81C-C9DD-44E3-A781-C4121C02EC4D}" name="Local Authority Area"/>
    <tableColumn id="5" xr3:uid="{D22FD0DE-DBEB-4BBB-B90F-238B6AFC6E9E}" name="Progress"/>
    <tableColumn id="6" xr3:uid="{59A7AD97-9E21-4946-9FED-CFD1E1CDABB2}" name="Latitude"/>
    <tableColumn id="7" xr3:uid="{A5CE6D5E-08C0-4F3D-A0BF-A1B1F879DAF6}" name="Longitude"/>
    <tableColumn id="8" xr3:uid="{E52EFB81-CF92-48E3-ADA4-3693B42FAA0E}" name="Funded by"/>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57636F1-7FEF-4DA6-AEF5-B0FD0FD651ED}" name="Table115" displayName="Table115" ref="A7:G13" headerRowDxfId="84">
  <autoFilter ref="A7:G13" xr:uid="{D69774A2-BF9F-4198-9017-7931045ABD03}"/>
  <tableColumns count="7">
    <tableColumn id="1" xr3:uid="{D3C1CAF8-FCFB-4B05-9DC6-4F7D8AACF1FF}" name="University" totalsRowLabel="Total"/>
    <tableColumn id="2" xr3:uid="{EE1ED552-A273-4715-8036-91921CCE6767}" name="Undergraduate Students 2022/23" totalsRowFunction="sum"/>
    <tableColumn id="3" xr3:uid="{D826A78C-164B-4E34-BD0C-64B9DC5FEA71}" name="Undergraduate Students 2021/2022" totalsRowFunction="sum"/>
    <tableColumn id="4" xr3:uid="{7ECF87DF-01E8-4374-A74A-8E67DA536645}" name="Undergraduate Students 2020/2021" totalsRowFunction="sum"/>
    <tableColumn id="5" xr3:uid="{F881B909-92E1-438C-A037-79CFFA3DB735}" name="Undergraduate Students 2019/2020" totalsRowFunction="sum"/>
    <tableColumn id="6" xr3:uid="{5C3A6E59-B7E3-4AEA-B6FF-F6600C7780EF}" name="% Changes 2019/2020 to 2022/23" dataDxfId="82" totalsRowDxfId="83">
      <calculatedColumnFormula>(B8-E8)/E8</calculatedColumnFormula>
    </tableColumn>
    <tableColumn id="7" xr3:uid="{A4690D5E-2891-4786-8AFC-AC23DB0FE020}" name="% Changes 2021/2022 to 2022/23" totalsRowFunction="sum" dataDxfId="80" totalsRowDxfId="81">
      <calculatedColumnFormula>(B8-C8)/C8</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E372F00-AAC0-4D6A-886F-9A34C24A4528}" name="Table12" displayName="Table12" ref="A16:G21" totalsRowShown="0" headerRowDxfId="79">
  <autoFilter ref="A16:G21" xr:uid="{0F838CC1-939E-46EB-9BC2-541C6AAFEBD6}"/>
  <tableColumns count="7">
    <tableColumn id="1" xr3:uid="{54FB5A57-6BDB-47B9-9860-5A35A80CD846}" name="University"/>
    <tableColumn id="2" xr3:uid="{6B0C635A-468B-4A2E-968C-7C2A9F812EDD}" name="Postgraduate Students 2022/23"/>
    <tableColumn id="3" xr3:uid="{383E4BCB-A37A-43BE-A08E-4508D1E46461}" name="Postgraduate Students 2021/2022"/>
    <tableColumn id="4" xr3:uid="{0E565933-0DE6-4586-9B5F-ABF911C69F05}" name="Postgraduate Students 2020/2021"/>
    <tableColumn id="5" xr3:uid="{293B1BF7-B26A-4E86-9D86-0D9EC659C307}" name="Postgraduate Students 2019/2020"/>
    <tableColumn id="6" xr3:uid="{EE082BB1-A67B-4317-9968-5761428FCE98}" name="% Changes 2019/2020 to 2022/23" dataDxfId="78">
      <calculatedColumnFormula>(B17-E17)/E17</calculatedColumnFormula>
    </tableColumn>
    <tableColumn id="7" xr3:uid="{837AF399-6920-4965-BC1A-09A093DC8C9B}" name="% Changes 2021/2022 to 2022/23" dataDxfId="77">
      <calculatedColumnFormula>(B17-C17)/C17</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CABDB7A-141D-4ED4-A1CF-DBF9E8CB7DB2}" name="Table1316" displayName="Table1316" ref="A26:G35" totalsRowShown="0" headerRowDxfId="76">
  <autoFilter ref="A26:G35" xr:uid="{D7BEBD70-8EE5-4400-B459-E699B676FC57}"/>
  <tableColumns count="7">
    <tableColumn id="1" xr3:uid="{3D69BD6F-BA4F-435B-AB78-6BAE241B9DC7}" name="University"/>
    <tableColumn id="2" xr3:uid="{4D8E0817-82D7-4540-A8AE-E102D0836C11}" name="Postgraduate Students 2022/23"/>
    <tableColumn id="3" xr3:uid="{9C83CD59-7480-43DC-B8E1-2FFD3E99B929}" name="Postgraduate Students 2021/2022"/>
    <tableColumn id="4" xr3:uid="{04FE55DC-FA44-4A80-93FB-FBE2B16AA9CC}" name="Postgraduate Students 2020/2021"/>
    <tableColumn id="5" xr3:uid="{B1755D37-2050-496F-A1B9-6349C303C40B}" name="Postgraduate Students 2019/2020"/>
    <tableColumn id="6" xr3:uid="{73D9E867-2F6D-4D91-9663-1BA651560E51}" name="% Changes 2019/2020 to 2022/23" dataDxfId="75">
      <calculatedColumnFormula>(B27-E27)/E27</calculatedColumnFormula>
    </tableColumn>
    <tableColumn id="7" xr3:uid="{3B34420D-17A2-402E-B0BF-5D9C2F76EEFA}" name="% Changes 2021/2022 to 2022/23" dataDxfId="74">
      <calculatedColumnFormula>(B27-C27)/C27</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35A8929-BBD8-42B2-8F4E-7931FECD42D0}" name="Table14" displayName="Table14" ref="A40:G44" totalsRowShown="0">
  <autoFilter ref="A40:G44" xr:uid="{8578FCFF-CE7A-4DA4-BA30-07781A9F9351}"/>
  <tableColumns count="7">
    <tableColumn id="1" xr3:uid="{508B5F97-F0C4-488B-8A1E-7E5FA62B2C57}" name="University"/>
    <tableColumn id="2" xr3:uid="{C8D5D904-AB8F-4A26-9E0C-FFDB417FAC92}" name="Postgraduate Students 2022/23"/>
    <tableColumn id="3" xr3:uid="{35130DCD-5C1A-4955-AE66-6F6D5854F2EA}" name="Postgraduate Students 2021/22"/>
    <tableColumn id="4" xr3:uid="{BE5433EC-436B-4FA6-971B-987B5CE3D05C}" name="Postgraduate Students 2020/21"/>
    <tableColumn id="5" xr3:uid="{371CDAEA-68E8-4D51-9A95-A2F033AD24A8}" name="Postgraduate Students 2019/20"/>
    <tableColumn id="6" xr3:uid="{40931B4C-BB5B-4F1B-BA4A-ED95C123CF23}" name="% Changes 2019/2020 to 2022/23" dataDxfId="73">
      <calculatedColumnFormula>(B41-E41)/E41</calculatedColumnFormula>
    </tableColumn>
    <tableColumn id="7" xr3:uid="{B2C83D1D-B101-414C-95F6-23054E1D9061}" name="% Changes 2021/2022 to 2022/23" dataDxfId="72">
      <calculatedColumnFormula>(B41-C41)/C41</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7357D83-7696-436F-8DAF-CB1AC497C82B}" name="Table16" displayName="Table16" ref="A49:G61" totalsRowShown="0" headerRowDxfId="71" headerRowBorderDxfId="69" tableBorderDxfId="70">
  <autoFilter ref="A49:G61" xr:uid="{710169F7-B702-4647-B9C2-73B3DE1FE711}"/>
  <tableColumns count="7">
    <tableColumn id="1" xr3:uid="{63977987-8EE5-4E40-BFF6-099F35C4D9B4}" name="University"/>
    <tableColumn id="2" xr3:uid="{CF32B929-9F83-4C33-BA8E-6B8C3F520CA9}" name="Undergraduate Students 2022/23"/>
    <tableColumn id="3" xr3:uid="{12FEDAE5-90F9-48D5-AB66-CD58452ADC52}" name="Undergraduate Students 2021/2022"/>
    <tableColumn id="4" xr3:uid="{445ACBDD-2530-4D97-8D59-6525C4C05541}" name="Undergraduate Students 2020/2021"/>
    <tableColumn id="5" xr3:uid="{9E686B18-F793-4852-AB92-8FD7E6AA8CB4}" name="Undergraduate Students 2019/2020"/>
    <tableColumn id="6" xr3:uid="{5FB49CFE-9342-4334-B9D8-C49C2ED7B1E9}" name="% Changes 2019/2020 to 2022/23">
      <calculatedColumnFormula>(B50-E50)/E50</calculatedColumnFormula>
    </tableColumn>
    <tableColumn id="7" xr3:uid="{BCBC2F26-EC85-4F7B-B4F6-241191BFBD3A}" name="% Changes 2021/2022 to 2022/23">
      <calculatedColumnFormula>(B50-C50)/C50</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85F4D46-7E7B-476B-AC30-FB73BFF23197}" name="Table17" displayName="Table17" ref="A64:G75" totalsRowShown="0" headerRowDxfId="68" headerRowBorderDxfId="66" tableBorderDxfId="67">
  <autoFilter ref="A64:G75" xr:uid="{A49428C1-6054-40BE-9EDB-3A72E8A4849F}"/>
  <tableColumns count="7">
    <tableColumn id="1" xr3:uid="{D6089433-C619-44EE-8715-69E02255D880}" name="University"/>
    <tableColumn id="2" xr3:uid="{4C2A82DE-AB87-4E87-99D0-02E72E5B00E7}" name="Postgraduate Students 2022/23"/>
    <tableColumn id="3" xr3:uid="{F96CBBF7-66EB-484C-AC35-39DB3FFAFA1F}" name="Postgraduate Students 2021/22"/>
    <tableColumn id="4" xr3:uid="{22A25D1D-B804-4C64-9D43-72FCFBBA0FEA}" name="Postgraduate Students 2020/21"/>
    <tableColumn id="5" xr3:uid="{6FA6553A-ED6C-4294-A385-C9853BE3E5F3}" name="Postgraduate Students 2019/20"/>
    <tableColumn id="6" xr3:uid="{6E793940-D1F8-4933-865E-26801F5D56F2}" name="% Changes 2019/2020 to 2022/23">
      <calculatedColumnFormula>(B65-E65)/E65</calculatedColumnFormula>
    </tableColumn>
    <tableColumn id="7" xr3:uid="{D938D873-58FE-4190-94F4-B99DDC621103}" name="% Changes 2021/2022 to 2022/23" dataDxfId="65">
      <calculatedColumnFormula>(B65-C65)/C65</calculatedColumnFormula>
    </tableColumn>
  </tableColumns>
  <tableStyleInfo name="TableStyleMedium2" showFirstColumn="1"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336A6B9-E0B2-4269-9F0E-0EF1D7240388}" name="Table18" displayName="Table18" ref="A80:G90" totalsRowShown="0" headerRowDxfId="64" headerRowBorderDxfId="62" tableBorderDxfId="63">
  <autoFilter ref="A80:G90" xr:uid="{646FE078-6CD1-4C10-8EC1-892CEA19D799}"/>
  <tableColumns count="7">
    <tableColumn id="1" xr3:uid="{5E67B409-1C78-4FF0-8635-2F6CEE8420B9}" name="University"/>
    <tableColumn id="2" xr3:uid="{3F74262B-089D-47C8-BE26-27D86C226B3F}" name="Undergraduate Students 2022/23"/>
    <tableColumn id="3" xr3:uid="{6FEB96B6-E3BE-426B-853B-7EAF64F635A7}" name="Undergraduate Students 2021/2022"/>
    <tableColumn id="4" xr3:uid="{3321A967-4051-4518-9765-D9C390EE6B74}" name="Undergraduate Students 2020/2021"/>
    <tableColumn id="5" xr3:uid="{93903417-47D7-4F63-BBA4-EECA7A3A9299}" name="Undergraduate Students 2019/2020"/>
    <tableColumn id="6" xr3:uid="{D54E1571-DABF-4612-9EF7-84EFBF5DE678}" name="% Changes 2019/2020 to 2022/23">
      <calculatedColumnFormula>(B81-E81)/E81</calculatedColumnFormula>
    </tableColumn>
    <tableColumn id="7" xr3:uid="{3D24029F-A58D-4B5E-BB5A-45AE4A90DBD3}" name="% Changes 2021/2022 to 2022/23" dataDxfId="61">
      <calculatedColumnFormula>(B81-C81)/C81</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D9C1470-E031-42FF-8F83-4AF0D89B19D0}" name="Table19" displayName="Table19" ref="A93:G99" totalsRowShown="0" headerRowDxfId="60" headerRowBorderDxfId="58" tableBorderDxfId="59">
  <autoFilter ref="A93:G99" xr:uid="{E104D341-6017-4378-B4B7-05780604BD90}"/>
  <tableColumns count="7">
    <tableColumn id="1" xr3:uid="{662B10B1-05AF-4804-8C96-21C8490EFA29}" name="University"/>
    <tableColumn id="2" xr3:uid="{A4EDBDBF-3786-47BA-8293-A6BD245626AB}" name="Postgraduate Students 2022/23"/>
    <tableColumn id="3" xr3:uid="{9B64D965-916B-4FD5-891D-9E1529249035}" name="Postgraduate Students 2021/22"/>
    <tableColumn id="4" xr3:uid="{22C9E35F-EA21-4BE3-BCB6-F4CFF1197834}" name="Postgraduate Students 2020/21"/>
    <tableColumn id="5" xr3:uid="{9452F1F4-B3D4-493F-A6FB-59CE5969562B}" name="Postgraduate Students 2019/20"/>
    <tableColumn id="6" xr3:uid="{940FC99F-3DD9-4882-AC9E-BEC5B605696A}" name="% Changes 2019/2020 to 2022/23">
      <calculatedColumnFormula>(B94-E94)/E94</calculatedColumnFormula>
    </tableColumn>
    <tableColumn id="7" xr3:uid="{B3B5C4B2-0597-489D-B586-0F9325D8A6E8}" name="% Changes 2021/2022 to 2022/23" dataDxfId="57">
      <calculatedColumnFormula>(B94-C94)/C94</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98B601-7F57-4796-9CF3-8BE8C075D0DC}" name="Table20" displayName="Table20" ref="A104:G106" totalsRowShown="0" headerRowDxfId="56" headerRowBorderDxfId="54" tableBorderDxfId="55">
  <autoFilter ref="A104:G106" xr:uid="{E7EE5231-3FB2-4511-922C-6016FEBB8851}"/>
  <tableColumns count="7">
    <tableColumn id="1" xr3:uid="{AD6C9BA0-31FF-45D6-AF65-74C7C27CA5AB}" name="University"/>
    <tableColumn id="2" xr3:uid="{97EEA3D1-E5E2-4A93-98EB-AF4B6B691DD2}" name="Undergraduate Students 2022/23"/>
    <tableColumn id="3" xr3:uid="{963FA972-6476-451A-A5A1-9348F678E5BB}" name="Undergraduate Students 2021/2022"/>
    <tableColumn id="4" xr3:uid="{689FE52B-6044-45A6-844E-EEC18383AD58}" name="Undergraduate Students 2020/2021"/>
    <tableColumn id="5" xr3:uid="{81206FB5-7569-487A-A6B8-DBEDCE07BA27}" name="Undergraduate Students 2019/2020"/>
    <tableColumn id="6" xr3:uid="{DA425C8A-A25F-45F2-94EE-729D58E3858D}" name="% Changes 2019/2020 to 2022/23">
      <calculatedColumnFormula>(B105-E105)/E105</calculatedColumnFormula>
    </tableColumn>
    <tableColumn id="7" xr3:uid="{C9CBF24B-E669-4C95-9E43-344C0792D77C}" name="% Changes 2021/2022 to 2022/23">
      <calculatedColumnFormula>(B105-C105)/C105</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6BC2783-ED91-4EC7-8FFC-6BA3FA106953}" name="Table21" displayName="Table21" ref="A109:G112" totalsRowShown="0" headerRowDxfId="53" headerRowBorderDxfId="51" tableBorderDxfId="52">
  <autoFilter ref="A109:G112" xr:uid="{CAE10ED6-9672-4482-9B00-7B3846DC4EBA}"/>
  <tableColumns count="7">
    <tableColumn id="1" xr3:uid="{746FBA65-7AFA-4D6C-BC4E-2C922B9B95B7}" name="University"/>
    <tableColumn id="2" xr3:uid="{A430A3F1-87FF-4A77-AD01-92FED94C9222}" name="Postgraduate Students 2022/23"/>
    <tableColumn id="3" xr3:uid="{2E08F4B9-7BC5-478B-AAD0-2C3D65DF5FE2}" name="Postgraduate Students 2021/22"/>
    <tableColumn id="4" xr3:uid="{21896684-E6D8-42DA-B77E-AF42A5522EB0}" name="Postgraduate Students 2020/21"/>
    <tableColumn id="5" xr3:uid="{EA661E18-F3B2-44B1-A1A7-F8E2A8D30A95}" name="Postgraduate Students 2019/20"/>
    <tableColumn id="6" xr3:uid="{C6BCA906-5836-435B-B73A-65206522EA40}" name="% Changes 2019/2020 to 2022/23">
      <calculatedColumnFormula>(B110-E110)/E110</calculatedColumnFormula>
    </tableColumn>
    <tableColumn id="7" xr3:uid="{36366985-0B88-49F6-9C1B-476FFA48C817}" name="% Changes 2021/2022 to 2022/23">
      <calculatedColumnFormula>(B110-C110)/C110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1D7281D-8055-407A-87AD-D6BF7BA375E0}" name="Table3" displayName="Table3" ref="A2:K31" totalsRowShown="0" dataDxfId="148">
  <autoFilter ref="A2:K31" xr:uid="{61D7281D-8055-407A-87AD-D6BF7BA375E0}"/>
  <tableColumns count="11">
    <tableColumn id="1" xr3:uid="{87ACF4BC-2C9E-43DB-9DAB-49805D3F7D0A}" name="Location" dataDxfId="147"/>
    <tableColumn id="2" xr3:uid="{A2133C8E-1E61-46D4-812E-E8D4F930A371}" name="Pupils" dataDxfId="146"/>
    <tableColumn id="3" xr3:uid="{50FC47F4-321D-4ED2-80AB-99F3A282A09C}" name="Local Authority Area" dataDxfId="145"/>
    <tableColumn id="10" xr3:uid="{9A4FE1ED-E3F0-431E-9EBE-DEC4E46958D1}" name="Activity" dataDxfId="144"/>
    <tableColumn id="11" xr3:uid="{C37457F2-3F79-434A-8798-43614F030FA7}" name="Programme" dataDxfId="143"/>
    <tableColumn id="4" xr3:uid="{665D340E-8BFB-4DCD-8415-507B241AD9B3}" name="Progress" dataDxfId="142"/>
    <tableColumn id="12" xr3:uid="{54A31F9B-96A0-4958-A2FF-BC5A4A5C7F42}" name="Year" dataDxfId="141"/>
    <tableColumn id="5" xr3:uid="{7D09CD23-E66A-4067-8E75-8DC05DD34420}" name="Latitude" dataDxfId="140"/>
    <tableColumn id="6" xr3:uid="{EFD5EFDE-FE1E-40FA-9673-12914A7CE345}" name="Longitude" dataDxfId="139"/>
    <tableColumn id="7" xr3:uid="{C7987983-ADAF-427A-81B7-2AA6EDB3012D}" name="Partners" dataDxfId="138"/>
    <tableColumn id="8" xr3:uid="{DF09C592-3FE5-45DD-84FB-0DAA599294FA}" name="Delivered By" dataDxfId="137"/>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7231DCD-6ED4-4B63-9415-B0AC5E196EB0}" name="Table22" displayName="Table22" ref="A118:F127" totalsRowShown="0" headerRowDxfId="50" headerRowBorderDxfId="48" tableBorderDxfId="49">
  <autoFilter ref="A118:F127" xr:uid="{5642ED30-8B47-4C3B-9B6C-85115B754E86}"/>
  <tableColumns count="6">
    <tableColumn id="1" xr3:uid="{55C8529D-B7C0-4468-89CF-BAB2EF3267EF}" name="University"/>
    <tableColumn id="2" xr3:uid="{FA8FEF31-DF94-4BAB-B61A-39B416D18E78}" name="Undergraduate Students 2022/23"/>
    <tableColumn id="3" xr3:uid="{5B109964-921C-46AD-98F3-20678A80B184}" name="Undergraduate Students 2021/2022"/>
    <tableColumn id="4" xr3:uid="{56C5D9B4-93B4-43BB-9421-69CDC955C705}" name="Undergraduate Students 2020/2021"/>
    <tableColumn id="5" xr3:uid="{568BB1E8-C157-41DF-BC9E-7E478C1461E5}" name="Undergraduate Students 2019/2020"/>
    <tableColumn id="6" xr3:uid="{0AF627A1-E849-4C26-A42C-EED2DC9CF50E}" name="% Changes 2021/2022 to 2022/23">
      <calculatedColumnFormula>(B119-C119)/C119</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78303F-2937-4C87-9EA1-C96D062F0460}" name="Table23" displayName="Table23" ref="A130:F138" totalsRowShown="0" headerRowDxfId="47" headerRowBorderDxfId="45" tableBorderDxfId="46">
  <autoFilter ref="A130:F138" xr:uid="{1DEF1801-C608-4630-A5CA-D9C0C2CD7D57}"/>
  <tableColumns count="6">
    <tableColumn id="1" xr3:uid="{FB939AAF-8847-4E65-8D8F-6EA47C0BF30F}" name="University"/>
    <tableColumn id="2" xr3:uid="{84E9D444-7FD3-4401-BDDC-CF85B2E25DA7}" name="Undergraduate Students 2022/23" dataDxfId="44" dataCellStyle="Comma"/>
    <tableColumn id="3" xr3:uid="{91CEA932-85DD-45DD-93C3-5BF182D7CD9D}" name="Undergraduate Students 2021/2022" dataDxfId="43" dataCellStyle="Comma"/>
    <tableColumn id="4" xr3:uid="{ECBEF685-B417-4E08-A672-E7BC76EAC129}" name="Undergraduate Students 2020/2021" dataDxfId="42" dataCellStyle="Comma"/>
    <tableColumn id="5" xr3:uid="{63304571-318A-4FBA-BF53-1787496AC656}" name="Undergraduate Students 2019/2020"/>
    <tableColumn id="6" xr3:uid="{FFFA9416-5F6F-40E0-B0A8-F0858BC3E56C}" name="% Changes 2021/2022 to 2022/23">
      <calculatedColumnFormula>(B131-C131)/C131</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4706998-6D9C-4CC2-8962-99938EC69EFE}" name="Table24" displayName="Table24" ref="A141:F144" totalsRowShown="0" headerRowDxfId="41" headerRowBorderDxfId="39" tableBorderDxfId="40">
  <autoFilter ref="A141:F144" xr:uid="{EC7AFBBD-1FD6-4F60-9CA7-DABAA214BA90}"/>
  <tableColumns count="6">
    <tableColumn id="1" xr3:uid="{3D2DC796-353B-40FB-AF58-A06AF16328E0}" name="University"/>
    <tableColumn id="2" xr3:uid="{DC26065A-B2F6-49EA-B65A-7DF17A06F512}" name="Undergraduate Students 2022/23"/>
    <tableColumn id="3" xr3:uid="{63A5641E-DDE9-4F24-8977-5398D1D6DBF5}" name="Undergraduate Students 2021/2022"/>
    <tableColumn id="4" xr3:uid="{8224F8C3-5F78-4C42-AEEA-459CD5A8A1FB}" name="Undergraduate Students 2020/2021"/>
    <tableColumn id="5" xr3:uid="{7CBF16A2-29A4-4BB3-B421-D44DB0705EFE}" name="Undergraduate Students 2019/2020"/>
    <tableColumn id="6" xr3:uid="{CF437E86-ED8E-4B7A-94CE-5F8AF2B88CAE}" name="% Changes 2021/2022 to 2022/23">
      <calculatedColumnFormula>(B142-C142)/C142</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E17AE4DC-C300-489B-BA49-468914942A64}" name="Table25" displayName="Table25" ref="A148:F155" totalsRowShown="0" headerRowDxfId="38" headerRowBorderDxfId="36" tableBorderDxfId="37">
  <autoFilter ref="A148:F155" xr:uid="{0A9915DC-EFF4-4F2D-B8C6-6AE635CFDED5}"/>
  <tableColumns count="6">
    <tableColumn id="1" xr3:uid="{B32C8C2D-017F-4035-9832-438B2D5ABA25}" name="University"/>
    <tableColumn id="2" xr3:uid="{3BBE41B3-7DC6-4AB4-A5FF-666BFF4B9856}" name="Postgraduate Students 2022/23" dataDxfId="35" dataCellStyle="Comma"/>
    <tableColumn id="3" xr3:uid="{C5A4A860-06E9-409B-A58B-BF341D867059}" name="Postgraduate Students 2021/22" dataDxfId="34" dataCellStyle="Comma"/>
    <tableColumn id="4" xr3:uid="{412E480D-45FA-491C-BCAB-9DB989CAF82D}" name="Postgraduate Students 2020/21" dataDxfId="33" dataCellStyle="Comma"/>
    <tableColumn id="5" xr3:uid="{5A2C7E30-4781-4318-ACBB-9E1C222CA5CD}" name="Postgraduate Students 2019/20"/>
    <tableColumn id="7" xr3:uid="{45B079C8-9B59-4AB3-91C8-520E5DB95092}" name="% Changes 2021/2022 to 2022/23">
      <calculatedColumnFormula>(B149-C149)/C149</calculatedColumnFormula>
    </tableColumn>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D94CCF4-E732-4F86-8937-DBA34EDBB4D0}" name="Table26" displayName="Table26" ref="A158:F167" totalsRowShown="0" headerRowDxfId="32" headerRowBorderDxfId="30" tableBorderDxfId="31">
  <autoFilter ref="A158:F167" xr:uid="{383F9417-974E-422A-A39F-FD385C174468}"/>
  <tableColumns count="6">
    <tableColumn id="1" xr3:uid="{8FA30001-CB7B-4B00-9895-7D09068158EC}" name="University"/>
    <tableColumn id="2" xr3:uid="{BF2423BC-9A31-49D5-9F79-E58C7D8C12C6}" name="Postgraduate Students 2022/23" dataDxfId="29" dataCellStyle="Comma"/>
    <tableColumn id="3" xr3:uid="{78A7CF51-51E6-4DE3-B7FC-47554319DB76}" name="Postgraduate Students 2021/22" dataDxfId="28" dataCellStyle="Comma"/>
    <tableColumn id="4" xr3:uid="{9E03D9E3-BC3D-4F31-97EC-3C2A337BF9DE}" name="Postgraduate Students 2020/21" dataDxfId="27" dataCellStyle="Comma"/>
    <tableColumn id="5" xr3:uid="{E83D1368-0844-4D7D-BB36-AC5DE5C58DD0}" name="Postgraduate Students 2019/20"/>
    <tableColumn id="6" xr3:uid="{F1334B92-FE22-448D-B8B0-5712B4AD134B}" name="% Changes 2021/2022 to 2022/23">
      <calculatedColumnFormula>(B159-C159)/C159</calculatedColumnFormula>
    </tableColumn>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ADCFE28E-6CE4-4817-A53E-F3964A5DD019}" name="Table27" displayName="Table27" ref="A170:F179" totalsRowShown="0" headerRowDxfId="26" headerRowBorderDxfId="24" tableBorderDxfId="25">
  <autoFilter ref="A170:F179" xr:uid="{20D36E20-E848-4764-BAC2-0B78BF6EC7F9}"/>
  <tableColumns count="6">
    <tableColumn id="1" xr3:uid="{37F1616F-42B1-4B91-9209-ECE96DD6BC3B}" name="University"/>
    <tableColumn id="2" xr3:uid="{D5FF75D7-7F1E-444C-BD1B-F8A93EDB860F}" name="Postgraduate Students 2022/23"/>
    <tableColumn id="3" xr3:uid="{4886BA74-A9A8-40AF-B04F-4CFCB98E6307}" name="Postgraduate Students 2021/22"/>
    <tableColumn id="4" xr3:uid="{2D72DB9C-6031-41E3-9F4C-EAA6B47C8B3B}" name="Postgraduate Students 2020/21"/>
    <tableColumn id="5" xr3:uid="{2D0AFB4D-BB67-4A00-8261-2123803D5615}" name="Postgraduate Students 2019/20"/>
    <tableColumn id="6" xr3:uid="{B41570C5-A651-4874-B121-04CEFF315090}" name="% Changes 2021/2022 to 2022/23">
      <calculatedColumnFormula>(B171-C171)/C171</calculatedColumnFormula>
    </tableColumn>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A1D9FD27-6FEF-471F-B7C1-92DB4BF31487}" name="Table13" displayName="Table13" ref="A17:E35" totalsRowCount="1">
  <autoFilter ref="A17:E34" xr:uid="{A1D9FD27-6FEF-471F-B7C1-92DB4BF31487}"/>
  <tableColumns count="5">
    <tableColumn id="1" xr3:uid="{C41A3701-419C-4857-9D17-85D5A35DEB8A}" name="University" totalsRowLabel="Total"/>
    <tableColumn id="2" xr3:uid="{BEAFF822-9373-4456-95CF-8096869111AE}" name="Postcode"/>
    <tableColumn id="3" xr3:uid="{45FC1BC2-4392-4920-9369-F76F38722F24}" name="City"/>
    <tableColumn id="5" xr3:uid="{BF198946-0EFC-47C6-9E92-3B3E197CA631}" name="Numbers" totalsRowFunction="sum" dataDxfId="22" totalsRowDxfId="23" dataCellStyle="Good"/>
    <tableColumn id="6" xr3:uid="{901C5FD7-A3E2-4F72-959F-327280A6E41D}" name="% of total" dataDxfId="20" totalsRowDxfId="21">
      <calculatedColumnFormula>Table13[[#This Row],[Numbers]]/Table13[[#Totals],[Numbers]]</calculatedColumnFormula>
    </tableColumn>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BFD5B1A-C3E9-45EB-8D6F-AB883CE7D916}" name="Table7" displayName="Table7" ref="A4:I43" totalsRowShown="0" headerRowDxfId="19" dataDxfId="18">
  <autoFilter ref="A4:I43" xr:uid="{7BFD5B1A-C3E9-45EB-8D6F-AB883CE7D916}"/>
  <sortState xmlns:xlrd2="http://schemas.microsoft.com/office/spreadsheetml/2017/richdata2" ref="A5:I32">
    <sortCondition ref="A4:A32"/>
  </sortState>
  <tableColumns count="9">
    <tableColumn id="1" xr3:uid="{5E508BAC-6E46-47F9-807E-01F30DA838A0}" name="SIP Pillar" dataDxfId="17"/>
    <tableColumn id="2" xr3:uid="{E1A6D76A-E296-4243-BAF9-F11365D3CFF1}" name="Programme" dataDxfId="16"/>
    <tableColumn id="6" xr3:uid="{B8CB894A-30B7-4175-B5DC-C3CE2E8589C0}" name="Area of study" dataDxfId="15"/>
    <tableColumn id="3" xr3:uid="{9008207C-C2F2-456F-BBE4-20CF19A06B44}" name="Lead Organisation" dataDxfId="14"/>
    <tableColumn id="4" xr3:uid="{E5A46944-6F20-4B2F-8122-AF0E8CD45DC9}" name="Partners" dataDxfId="13"/>
    <tableColumn id="5" xr3:uid="{DBB76A86-5BEA-4D20-9ED8-DB27929F9B0E}" name="Enrollments in 2024-25" dataDxfId="12"/>
    <tableColumn id="8" xr3:uid="{C1F13115-3072-450D-800E-C6739D725E6E}" name="Qualification" dataDxfId="11"/>
    <tableColumn id="9" xr3:uid="{368564A2-0D84-4BF9-B5F9-8E482308D304}" name="SVQF" dataDxfId="10"/>
    <tableColumn id="7" xr3:uid="{D1577921-AD01-431B-826A-84CC78C418C2}" name="Status" dataDxfId="9"/>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D32BB74-8A47-4900-ABE1-10A3A2D40D24}" name="Table10" displayName="Table10" ref="A4:G80" totalsRowShown="0" headerRowDxfId="8" dataDxfId="7">
  <autoFilter ref="A4:G80" xr:uid="{0D32BB74-8A47-4900-ABE1-10A3A2D40D24}"/>
  <tableColumns count="7">
    <tableColumn id="1" xr3:uid="{CF59BA62-907C-4FDC-9AFB-95235D9793C3}" name="Project title" dataDxfId="6"/>
    <tableColumn id="2" xr3:uid="{38260D10-4210-40DB-A998-CDB92611C545}" name="Heritage Area" dataDxfId="5"/>
    <tableColumn id="3" xr3:uid="{AA1E81BA-526F-40BC-874A-12D16E201DEC}" name="Amount awarded" dataDxfId="4"/>
    <tableColumn id="4" xr3:uid="{F403B176-3E11-4330-A767-237EB3D3152C}" name="Funder" dataDxfId="3"/>
    <tableColumn id="5" xr3:uid="{2A517CAB-BB0F-45CD-B16B-CCB6B2252C39}" name="Award date" dataDxfId="2"/>
    <tableColumn id="6" xr3:uid="{1DF34ACC-75AC-4349-ACC1-C322BDEA0290}" name="Local authority area" dataDxfId="1"/>
    <tableColumn id="7" xr3:uid="{B53C9D7C-62BA-4DDC-9474-7DA16D2D9482}" name="Project description"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A94C7C2-66F2-4BBD-9F43-DD45305C1436}" name="Table1513" displayName="Table1513" ref="A9:H122" totalsRowShown="0" headerRowDxfId="135" dataDxfId="134">
  <autoFilter ref="A9:H122" xr:uid="{FA94C7C2-66F2-4BBD-9F43-DD45305C1436}"/>
  <tableColumns count="8">
    <tableColumn id="1" xr3:uid="{544B1B83-5DE5-4BE5-BB4B-4C31BF2D8B2A}" name="Attendees / Location" dataDxfId="133"/>
    <tableColumn id="2" xr3:uid="{4EB5A803-D9D0-480B-9D6C-2ABE4B5B8A06}" name="Attendance Numbers" dataDxfId="132"/>
    <tableColumn id="9" xr3:uid="{74A64B8F-AF5F-4DCF-A33B-FD4F5ADC31A7}" name="Programme" dataDxfId="131"/>
    <tableColumn id="3" xr3:uid="{69AEBEE2-979A-4FB5-81BE-77FDB94A7753}" name="Partners" dataDxfId="130"/>
    <tableColumn id="10" xr3:uid="{EA843104-D72C-4CBD-8218-DDFFB573843E}" name="Audience" dataDxfId="129"/>
    <tableColumn id="4" xr3:uid="{78AFD1FC-4659-4E07-BB8C-18CBFBF8DF0F}" name="Local Authority Area" dataDxfId="128"/>
    <tableColumn id="5" xr3:uid="{3563D584-450D-44DB-8F86-C5EB2D02E279}" name="Progress" dataDxfId="127"/>
    <tableColumn id="8" xr3:uid="{384D789B-7074-4C98-94F2-6D016416916F}" name="Delivered by" dataDxfId="12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C01451B-091F-4311-977B-08D531DBCF08}" name="Table8" displayName="Table8" ref="A3:H21" totalsRowShown="0">
  <autoFilter ref="A3:H21" xr:uid="{CC01451B-091F-4311-977B-08D531DBCF08}"/>
  <sortState xmlns:xlrd2="http://schemas.microsoft.com/office/spreadsheetml/2017/richdata2" ref="A4:H21">
    <sortCondition ref="C3:C21"/>
  </sortState>
  <tableColumns count="8">
    <tableColumn id="1" xr3:uid="{5C92450F-02D7-4ED2-87B9-CDC679896355}" name="Attendees / Location"/>
    <tableColumn id="2" xr3:uid="{7BD8A037-CE1B-4223-A052-C449E0223E4B}" name="Attendance Numbers"/>
    <tableColumn id="3" xr3:uid="{0F048729-69F0-4D3A-A72F-EBD3B3DA1B32}" name="Programme"/>
    <tableColumn id="4" xr3:uid="{B0F26B93-B324-4E9B-8033-AEEC9406D79A}" name="Partners"/>
    <tableColumn id="5" xr3:uid="{FFBA2CC1-C196-485A-9AEF-2C7624B03EC8}" name="Audience"/>
    <tableColumn id="6" xr3:uid="{992F5728-46F3-4EA8-A0A0-93B8C4F8E15E}" name="Local Authority Area"/>
    <tableColumn id="7" xr3:uid="{013AF301-FF51-4757-B935-4D3F48AF8E15}" name="Progress"/>
    <tableColumn id="8" xr3:uid="{CF3DEC2F-B64B-4075-A6BB-2815C3B912E8}" name="Delivered by"/>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5DFF9CC-D3DC-47BA-BB13-D022DEB72E23}" name="Table11" displayName="Table11" ref="A24:B59" totalsRowCount="1">
  <autoFilter ref="A24:B58" xr:uid="{C5DFF9CC-D3DC-47BA-BB13-D022DEB72E23}"/>
  <tableColumns count="2">
    <tableColumn id="1" xr3:uid="{DFB9115A-A1A3-4A78-98FF-FF8E3E468E5A}" name="Local Authority" totalsRowLabel="Total"/>
    <tableColumn id="2" xr3:uid="{34BC12B7-3496-4AF4-9877-143C2C309382}" name="Count of Activities" totalsRowFunction="sum"/>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CA0EBAE-10E9-4739-8D3D-02FF31073C71}" name="Table2" displayName="Table2" ref="A44:E54" totalsRowCount="1" headerRowDxfId="125" dataDxfId="124" totalsRowDxfId="123">
  <autoFilter ref="A44:E53" xr:uid="{9CA0EBAE-10E9-4739-8D3D-02FF31073C71}"/>
  <tableColumns count="5">
    <tableColumn id="1" xr3:uid="{16A54703-7FA7-4A10-8A22-9EFA786D85C3}" name="Pillar" totalsRowLabel="Total" dataDxfId="121" totalsRowDxfId="122"/>
    <tableColumn id="2" xr3:uid="{17BB7C0B-41D0-4167-8250-CCD4C4674A07}" name="CAH 03 Subjects" totalsRowFunction="count" dataDxfId="119" totalsRowDxfId="120"/>
    <tableColumn id="3" xr3:uid="{6D4FFFF7-38FB-4A9D-9630-5AD52AB927D5}" name="2015/16" totalsRowFunction="sum" dataDxfId="117" totalsRowDxfId="118" dataCellStyle="Comma" totalsRowCellStyle="Comma"/>
    <tableColumn id="4" xr3:uid="{3995EE78-5862-468C-BBEE-EB0765529048}" name="2020/21" totalsRowFunction="sum" dataDxfId="115" totalsRowDxfId="116" dataCellStyle="Comma" totalsRowCellStyle="Comma"/>
    <tableColumn id="5" xr3:uid="{BF3E7036-08AB-42D7-AD48-112BA95FAC61}" name="2022/23" totalsRowFunction="sum" dataDxfId="113" totalsRowDxfId="114" dataCellStyle="Comma" totalsRowCellStyle="Comma"/>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A4EC744-297B-46AC-8C1A-49FA827C281E}" name="Table5" displayName="Table5" ref="A5:C41" totalsRowShown="0" headerRowDxfId="112" dataDxfId="111">
  <autoFilter ref="A5:C41" xr:uid="{4A4EC744-297B-46AC-8C1A-49FA827C281E}"/>
  <tableColumns count="3">
    <tableColumn id="1" xr3:uid="{58630B66-6DB9-4EC6-8F07-96C206DC839C}" name="SIP Pillars" dataDxfId="110"/>
    <tableColumn id="2" xr3:uid="{10DD4D3C-EC9D-47DD-A470-2EADEDD096FB}" name="CAH 03 Subjects" dataDxfId="109"/>
    <tableColumn id="3" xr3:uid="{80C76688-C41D-4155-A323-775F6763654E}" name="Courses Included" dataDxfId="10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29E0364-716A-4284-8AEB-2FFB2030CE8F}" name="Table6" displayName="Table6" ref="A57:E67" totalsRowCount="1" headerRowDxfId="107" dataDxfId="106">
  <autoFilter ref="A57:E66" xr:uid="{029E0364-716A-4284-8AEB-2FFB2030CE8F}"/>
  <tableColumns count="5">
    <tableColumn id="1" xr3:uid="{1D6BFFFB-30CA-4DA4-8D89-AA2CCAF7C038}" name="Pillar" totalsRowLabel="Total" dataDxfId="104" totalsRowDxfId="105"/>
    <tableColumn id="2" xr3:uid="{336A6029-9CC5-47A5-8CA0-4631DF54E98E}" name="CAH 03 Subjects" totalsRowFunction="count" dataDxfId="102" totalsRowDxfId="103"/>
    <tableColumn id="3" xr3:uid="{FF147D37-5794-43D8-9F17-475CF9D59B00}" name="2015/16" totalsRowFunction="sum" dataDxfId="100" totalsRowDxfId="101" dataCellStyle="Comma" totalsRowCellStyle="Comma"/>
    <tableColumn id="4" xr3:uid="{41A1F643-6AA5-407D-BE8D-329082630BAE}" name="2020/21" totalsRowFunction="sum" dataDxfId="98" totalsRowDxfId="99" dataCellStyle="Comma" totalsRowCellStyle="Comma"/>
    <tableColumn id="5" xr3:uid="{224EBDD3-77B9-4323-B57D-D9198E50D8E6}" name="2022/23" totalsRowFunction="sum" dataDxfId="96" totalsRowDxfId="97" dataCellStyle="Comma" totalsRowCellStyle="Comma"/>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DAFFC3-4D58-43CE-B073-B0E9A0F41FE2}" name="Table9" displayName="Table9" ref="A70:D95" totalsRowCount="1" headerRowDxfId="95" dataDxfId="94" totalsRowDxfId="93">
  <autoFilter ref="A70:D94" xr:uid="{98DAFFC3-4D58-43CE-B073-B0E9A0F41FE2}"/>
  <tableColumns count="4">
    <tableColumn id="1" xr3:uid="{B9E11F11-1156-4CAA-A490-BB8EB4C287C6}" name="Pillars" totalsRowLabel="Total" dataDxfId="91" totalsRowDxfId="92"/>
    <tableColumn id="2" xr3:uid="{42EE63C4-6DBD-4F6F-B7E3-D9A7C73402DC}" name="FE Superclass" totalsRowFunction="count" dataDxfId="89" totalsRowDxfId="90"/>
    <tableColumn id="3" xr3:uid="{6D4A9C79-7D5C-4C54-BDAD-2B1903165935}" name="2016/17" totalsRowFunction="sum" dataDxfId="87" totalsRowDxfId="88" dataCellStyle="Comma"/>
    <tableColumn id="4" xr3:uid="{5FA65153-8A32-4714-99F6-B09480F2C440}" name="2021/22" totalsRowFunction="sum" dataDxfId="85" totalsRowDxfId="86" dataCellStyle="Comma"/>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 Id="rId4" Type="http://schemas.openxmlformats.org/officeDocument/2006/relationships/table" Target="../tables/table9.xml"/></Relationships>
</file>

<file path=xl/worksheets/_rels/sheet8.xml.rels><?xml version="1.0" encoding="UTF-8" standalone="yes"?>
<Relationships xmlns="http://schemas.openxmlformats.org/package/2006/relationships"><Relationship Id="rId8" Type="http://schemas.openxmlformats.org/officeDocument/2006/relationships/table" Target="../tables/table17.xml"/><Relationship Id="rId13" Type="http://schemas.openxmlformats.org/officeDocument/2006/relationships/table" Target="../tables/table22.xml"/><Relationship Id="rId3" Type="http://schemas.openxmlformats.org/officeDocument/2006/relationships/table" Target="../tables/table12.xml"/><Relationship Id="rId7" Type="http://schemas.openxmlformats.org/officeDocument/2006/relationships/table" Target="../tables/table16.xml"/><Relationship Id="rId12" Type="http://schemas.openxmlformats.org/officeDocument/2006/relationships/table" Target="../tables/table21.xml"/><Relationship Id="rId2" Type="http://schemas.openxmlformats.org/officeDocument/2006/relationships/table" Target="../tables/table11.xml"/><Relationship Id="rId16" Type="http://schemas.openxmlformats.org/officeDocument/2006/relationships/table" Target="../tables/table25.xml"/><Relationship Id="rId1" Type="http://schemas.openxmlformats.org/officeDocument/2006/relationships/table" Target="../tables/table10.xml"/><Relationship Id="rId6" Type="http://schemas.openxmlformats.org/officeDocument/2006/relationships/table" Target="../tables/table15.xml"/><Relationship Id="rId11" Type="http://schemas.openxmlformats.org/officeDocument/2006/relationships/table" Target="../tables/table20.xml"/><Relationship Id="rId5" Type="http://schemas.openxmlformats.org/officeDocument/2006/relationships/table" Target="../tables/table14.xml"/><Relationship Id="rId15" Type="http://schemas.openxmlformats.org/officeDocument/2006/relationships/table" Target="../tables/table24.xml"/><Relationship Id="rId10" Type="http://schemas.openxmlformats.org/officeDocument/2006/relationships/table" Target="../tables/table19.xml"/><Relationship Id="rId4" Type="http://schemas.openxmlformats.org/officeDocument/2006/relationships/table" Target="../tables/table13.xml"/><Relationship Id="rId9" Type="http://schemas.openxmlformats.org/officeDocument/2006/relationships/table" Target="../tables/table18.xml"/><Relationship Id="rId14" Type="http://schemas.openxmlformats.org/officeDocument/2006/relationships/table" Target="../tables/table23.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76DBB-1436-4098-B5D5-57AA616F4151}">
  <dimension ref="A1:H9"/>
  <sheetViews>
    <sheetView workbookViewId="0">
      <selection activeCell="A2" sqref="A2:H9"/>
    </sheetView>
  </sheetViews>
  <sheetFormatPr defaultRowHeight="14.45"/>
  <cols>
    <col min="1" max="1" width="15.140625" bestFit="1" customWidth="1"/>
    <col min="2" max="2" width="8.42578125" bestFit="1" customWidth="1"/>
    <col min="3" max="3" width="22.140625" bestFit="1" customWidth="1"/>
    <col min="4" max="4" width="19.85546875" bestFit="1" customWidth="1"/>
    <col min="5" max="5" width="10.140625" bestFit="1" customWidth="1"/>
    <col min="6" max="6" width="10" bestFit="1" customWidth="1"/>
    <col min="7" max="7" width="11.42578125" bestFit="1" customWidth="1"/>
    <col min="8" max="8" width="23.85546875" bestFit="1" customWidth="1"/>
  </cols>
  <sheetData>
    <row r="1" spans="1:8">
      <c r="A1" t="s">
        <v>0</v>
      </c>
    </row>
    <row r="2" spans="1:8">
      <c r="A2" t="s">
        <v>1</v>
      </c>
      <c r="B2" t="s">
        <v>2</v>
      </c>
      <c r="C2" t="s">
        <v>3</v>
      </c>
      <c r="D2" t="s">
        <v>4</v>
      </c>
      <c r="E2" t="s">
        <v>5</v>
      </c>
      <c r="F2" t="s">
        <v>6</v>
      </c>
      <c r="G2" t="s">
        <v>7</v>
      </c>
      <c r="H2" t="s">
        <v>8</v>
      </c>
    </row>
    <row r="3" spans="1:8">
      <c r="A3" t="s">
        <v>9</v>
      </c>
      <c r="B3">
        <v>15</v>
      </c>
      <c r="C3" t="s">
        <v>10</v>
      </c>
      <c r="D3" t="s">
        <v>11</v>
      </c>
      <c r="E3" t="s">
        <v>12</v>
      </c>
      <c r="F3">
        <v>56.405299999999997</v>
      </c>
      <c r="G3">
        <v>-5.4701300000000002</v>
      </c>
      <c r="H3" t="s">
        <v>13</v>
      </c>
    </row>
    <row r="4" spans="1:8">
      <c r="A4" t="s">
        <v>14</v>
      </c>
      <c r="C4" t="s">
        <v>15</v>
      </c>
      <c r="D4" t="s">
        <v>16</v>
      </c>
      <c r="E4" t="s">
        <v>12</v>
      </c>
      <c r="F4">
        <v>55.853503000000003</v>
      </c>
      <c r="G4">
        <v>-3.5598109999999998</v>
      </c>
      <c r="H4" t="s">
        <v>13</v>
      </c>
    </row>
    <row r="5" spans="1:8">
      <c r="E5" t="s">
        <v>12</v>
      </c>
      <c r="H5" t="s">
        <v>13</v>
      </c>
    </row>
    <row r="6" spans="1:8">
      <c r="E6" t="s">
        <v>17</v>
      </c>
      <c r="H6" t="s">
        <v>13</v>
      </c>
    </row>
    <row r="7" spans="1:8">
      <c r="E7" t="s">
        <v>17</v>
      </c>
      <c r="H7" t="s">
        <v>13</v>
      </c>
    </row>
    <row r="8" spans="1:8">
      <c r="E8" t="s">
        <v>17</v>
      </c>
      <c r="H8" t="s">
        <v>13</v>
      </c>
    </row>
    <row r="9" spans="1:8">
      <c r="E9" t="s">
        <v>17</v>
      </c>
      <c r="H9" t="s">
        <v>13</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8AF47-B479-45CB-B8E7-621D635B1497}">
  <dimension ref="A1:I43"/>
  <sheetViews>
    <sheetView zoomScale="80" zoomScaleNormal="80" workbookViewId="0">
      <selection activeCell="E1" sqref="E1"/>
    </sheetView>
  </sheetViews>
  <sheetFormatPr defaultColWidth="30.140625" defaultRowHeight="14.45"/>
  <cols>
    <col min="1" max="1" width="30.140625" style="17"/>
    <col min="2" max="2" width="18.42578125" style="17" customWidth="1"/>
    <col min="3" max="3" width="22.42578125" style="17" customWidth="1"/>
    <col min="4" max="4" width="18.140625" style="17" bestFit="1" customWidth="1"/>
    <col min="5" max="5" width="20.5703125" style="17" customWidth="1"/>
    <col min="6" max="6" width="22.42578125" style="17" bestFit="1" customWidth="1"/>
    <col min="7" max="7" width="24.5703125" style="17" customWidth="1"/>
    <col min="8" max="8" width="10.140625" style="17" customWidth="1"/>
    <col min="9" max="9" width="10.42578125" style="17" customWidth="1"/>
    <col min="10" max="16384" width="30.140625" style="17"/>
  </cols>
  <sheetData>
    <row r="1" spans="1:9" ht="39.6" thickBot="1">
      <c r="A1" s="73" t="s">
        <v>482</v>
      </c>
    </row>
    <row r="2" spans="1:9" ht="18.95" thickTop="1">
      <c r="A2" s="16"/>
    </row>
    <row r="3" spans="1:9" ht="29.45" thickBot="1">
      <c r="A3" s="77" t="s">
        <v>483</v>
      </c>
    </row>
    <row r="4" spans="1:9" ht="15" thickTop="1">
      <c r="A4" s="17" t="s">
        <v>484</v>
      </c>
      <c r="B4" s="17" t="s">
        <v>21</v>
      </c>
      <c r="C4" s="17" t="s">
        <v>485</v>
      </c>
      <c r="D4" s="17" t="s">
        <v>486</v>
      </c>
      <c r="E4" s="17" t="s">
        <v>23</v>
      </c>
      <c r="F4" s="17" t="s">
        <v>487</v>
      </c>
      <c r="G4" s="17" t="s">
        <v>488</v>
      </c>
      <c r="H4" s="17" t="s">
        <v>489</v>
      </c>
      <c r="I4" s="17" t="s">
        <v>490</v>
      </c>
    </row>
    <row r="5" spans="1:9" ht="29.1">
      <c r="A5" s="17" t="s">
        <v>295</v>
      </c>
      <c r="B5" s="17" t="s">
        <v>491</v>
      </c>
      <c r="C5" s="17" t="s">
        <v>492</v>
      </c>
      <c r="D5" s="17" t="s">
        <v>33</v>
      </c>
      <c r="E5" s="17" t="s">
        <v>493</v>
      </c>
      <c r="F5" s="17">
        <v>1</v>
      </c>
      <c r="I5" s="17" t="s">
        <v>17</v>
      </c>
    </row>
    <row r="6" spans="1:9" ht="29.1">
      <c r="A6" s="17" t="s">
        <v>295</v>
      </c>
      <c r="B6" s="17" t="s">
        <v>494</v>
      </c>
      <c r="C6" s="17" t="s">
        <v>495</v>
      </c>
      <c r="D6" s="17" t="s">
        <v>33</v>
      </c>
      <c r="F6" s="17">
        <v>1</v>
      </c>
      <c r="I6" s="17" t="s">
        <v>12</v>
      </c>
    </row>
    <row r="7" spans="1:9" ht="29.1">
      <c r="A7" s="17" t="s">
        <v>295</v>
      </c>
      <c r="B7" s="17" t="s">
        <v>494</v>
      </c>
      <c r="C7" s="17" t="s">
        <v>496</v>
      </c>
      <c r="D7" s="17" t="s">
        <v>33</v>
      </c>
      <c r="F7" s="17">
        <v>1</v>
      </c>
      <c r="I7" s="17" t="s">
        <v>12</v>
      </c>
    </row>
    <row r="8" spans="1:9" ht="43.5">
      <c r="A8" s="17" t="s">
        <v>324</v>
      </c>
      <c r="B8" s="17" t="s">
        <v>491</v>
      </c>
      <c r="C8" s="17" t="s">
        <v>497</v>
      </c>
      <c r="D8" s="17" t="s">
        <v>33</v>
      </c>
      <c r="E8" s="17" t="s">
        <v>498</v>
      </c>
      <c r="F8" s="17">
        <v>2</v>
      </c>
      <c r="I8" s="17" t="s">
        <v>17</v>
      </c>
    </row>
    <row r="9" spans="1:9" ht="29.1">
      <c r="A9" s="17" t="s">
        <v>324</v>
      </c>
      <c r="B9" s="17" t="s">
        <v>494</v>
      </c>
      <c r="C9" s="17" t="s">
        <v>499</v>
      </c>
      <c r="D9" s="17" t="s">
        <v>33</v>
      </c>
      <c r="E9" s="17" t="s">
        <v>500</v>
      </c>
      <c r="F9" s="17">
        <v>1</v>
      </c>
      <c r="I9" s="17" t="s">
        <v>17</v>
      </c>
    </row>
    <row r="10" spans="1:9">
      <c r="A10" s="17" t="s">
        <v>501</v>
      </c>
      <c r="B10" s="17" t="s">
        <v>494</v>
      </c>
      <c r="C10" s="17" t="s">
        <v>502</v>
      </c>
      <c r="D10" s="17" t="s">
        <v>33</v>
      </c>
      <c r="F10" s="17">
        <v>1</v>
      </c>
      <c r="I10" s="17" t="s">
        <v>17</v>
      </c>
    </row>
    <row r="11" spans="1:9">
      <c r="A11" s="17" t="s">
        <v>501</v>
      </c>
      <c r="B11" s="17" t="s">
        <v>494</v>
      </c>
      <c r="C11" s="17" t="s">
        <v>502</v>
      </c>
      <c r="D11" s="17" t="s">
        <v>33</v>
      </c>
      <c r="F11" s="17">
        <v>1</v>
      </c>
      <c r="I11" s="17" t="s">
        <v>12</v>
      </c>
    </row>
    <row r="12" spans="1:9">
      <c r="A12" s="17" t="s">
        <v>326</v>
      </c>
      <c r="B12" s="17" t="s">
        <v>494</v>
      </c>
      <c r="C12" s="17" t="s">
        <v>503</v>
      </c>
      <c r="D12" s="17" t="s">
        <v>33</v>
      </c>
      <c r="F12" s="17">
        <v>2</v>
      </c>
      <c r="I12" s="17" t="s">
        <v>17</v>
      </c>
    </row>
    <row r="13" spans="1:9" ht="29.1">
      <c r="A13" s="17" t="s">
        <v>326</v>
      </c>
      <c r="B13" s="17" t="s">
        <v>494</v>
      </c>
      <c r="C13" s="17" t="s">
        <v>504</v>
      </c>
      <c r="D13" s="17" t="s">
        <v>33</v>
      </c>
      <c r="F13" s="17">
        <v>1</v>
      </c>
      <c r="I13" s="17" t="s">
        <v>12</v>
      </c>
    </row>
    <row r="14" spans="1:9" ht="29.1">
      <c r="A14" s="17" t="s">
        <v>326</v>
      </c>
      <c r="B14" s="17" t="s">
        <v>505</v>
      </c>
      <c r="C14" s="17" t="s">
        <v>441</v>
      </c>
      <c r="D14" s="17" t="s">
        <v>33</v>
      </c>
      <c r="E14" s="17" t="s">
        <v>506</v>
      </c>
      <c r="F14" s="17">
        <v>1</v>
      </c>
      <c r="G14" s="17" t="s">
        <v>507</v>
      </c>
      <c r="H14" s="17" t="s">
        <v>508</v>
      </c>
      <c r="I14" s="17" t="s">
        <v>17</v>
      </c>
    </row>
    <row r="15" spans="1:9">
      <c r="A15" s="17" t="s">
        <v>367</v>
      </c>
      <c r="B15" s="17" t="s">
        <v>505</v>
      </c>
      <c r="C15" s="17" t="s">
        <v>509</v>
      </c>
      <c r="D15" s="17" t="s">
        <v>33</v>
      </c>
      <c r="E15" s="17" t="s">
        <v>510</v>
      </c>
      <c r="F15" s="17">
        <v>9</v>
      </c>
      <c r="G15" s="17" t="s">
        <v>511</v>
      </c>
      <c r="H15" s="17" t="s">
        <v>508</v>
      </c>
      <c r="I15" s="17" t="s">
        <v>17</v>
      </c>
    </row>
    <row r="16" spans="1:9">
      <c r="A16" s="17" t="s">
        <v>311</v>
      </c>
      <c r="B16" s="17" t="s">
        <v>505</v>
      </c>
      <c r="C16" s="17" t="s">
        <v>512</v>
      </c>
      <c r="D16" s="17" t="s">
        <v>33</v>
      </c>
      <c r="E16" s="17" t="s">
        <v>435</v>
      </c>
      <c r="F16" s="17">
        <v>3</v>
      </c>
      <c r="G16" s="17" t="s">
        <v>513</v>
      </c>
      <c r="H16" s="17" t="s">
        <v>514</v>
      </c>
      <c r="I16" s="17" t="s">
        <v>17</v>
      </c>
    </row>
    <row r="17" spans="1:9">
      <c r="A17" s="17" t="s">
        <v>341</v>
      </c>
      <c r="B17" s="17" t="s">
        <v>505</v>
      </c>
      <c r="C17" s="17" t="s">
        <v>515</v>
      </c>
      <c r="D17" s="17" t="s">
        <v>33</v>
      </c>
      <c r="F17" s="17">
        <v>1</v>
      </c>
      <c r="I17" s="17" t="s">
        <v>12</v>
      </c>
    </row>
    <row r="18" spans="1:9">
      <c r="A18" s="17" t="s">
        <v>341</v>
      </c>
      <c r="B18" s="17" t="s">
        <v>494</v>
      </c>
      <c r="C18" s="17" t="s">
        <v>516</v>
      </c>
      <c r="D18" s="17" t="s">
        <v>33</v>
      </c>
      <c r="F18" s="17">
        <v>1</v>
      </c>
      <c r="I18" s="17" t="s">
        <v>12</v>
      </c>
    </row>
    <row r="19" spans="1:9">
      <c r="A19" s="17" t="s">
        <v>517</v>
      </c>
      <c r="B19" s="17" t="s">
        <v>494</v>
      </c>
      <c r="C19" s="17" t="s">
        <v>518</v>
      </c>
      <c r="D19" s="17" t="s">
        <v>33</v>
      </c>
      <c r="F19" s="17">
        <v>1</v>
      </c>
      <c r="I19" s="17" t="s">
        <v>17</v>
      </c>
    </row>
    <row r="20" spans="1:9">
      <c r="A20" s="17" t="s">
        <v>517</v>
      </c>
      <c r="B20" s="17" t="s">
        <v>494</v>
      </c>
      <c r="C20" s="17" t="s">
        <v>519</v>
      </c>
      <c r="D20" s="17" t="s">
        <v>33</v>
      </c>
      <c r="F20" s="17">
        <v>1</v>
      </c>
      <c r="I20" s="17" t="s">
        <v>17</v>
      </c>
    </row>
    <row r="21" spans="1:9">
      <c r="A21" s="17" t="s">
        <v>517</v>
      </c>
      <c r="B21" s="17" t="s">
        <v>494</v>
      </c>
      <c r="C21" s="17" t="s">
        <v>518</v>
      </c>
      <c r="D21" s="17" t="s">
        <v>33</v>
      </c>
      <c r="F21" s="17">
        <v>1</v>
      </c>
      <c r="I21" s="17" t="s">
        <v>12</v>
      </c>
    </row>
    <row r="22" spans="1:9" ht="29.1">
      <c r="A22" s="17" t="s">
        <v>306</v>
      </c>
      <c r="B22" s="17" t="s">
        <v>491</v>
      </c>
      <c r="C22" s="17" t="s">
        <v>520</v>
      </c>
      <c r="D22" s="17" t="s">
        <v>33</v>
      </c>
      <c r="E22" s="17" t="s">
        <v>521</v>
      </c>
      <c r="F22" s="17">
        <v>2</v>
      </c>
      <c r="I22" s="17" t="s">
        <v>17</v>
      </c>
    </row>
    <row r="23" spans="1:9" ht="29.1">
      <c r="A23" s="17" t="s">
        <v>306</v>
      </c>
      <c r="B23" s="17" t="s">
        <v>491</v>
      </c>
      <c r="C23" s="17" t="s">
        <v>32</v>
      </c>
      <c r="D23" s="17" t="s">
        <v>33</v>
      </c>
      <c r="E23" s="17" t="s">
        <v>522</v>
      </c>
      <c r="F23" s="17">
        <v>1</v>
      </c>
      <c r="I23" s="17" t="s">
        <v>17</v>
      </c>
    </row>
    <row r="24" spans="1:9" ht="29.1">
      <c r="A24" s="17" t="s">
        <v>306</v>
      </c>
      <c r="B24" s="17" t="s">
        <v>491</v>
      </c>
      <c r="C24" s="17" t="s">
        <v>523</v>
      </c>
      <c r="D24" s="17" t="s">
        <v>33</v>
      </c>
      <c r="E24" s="17" t="s">
        <v>524</v>
      </c>
      <c r="F24" s="17">
        <v>1</v>
      </c>
      <c r="I24" s="17" t="s">
        <v>17</v>
      </c>
    </row>
    <row r="25" spans="1:9" ht="29.1">
      <c r="A25" s="17" t="s">
        <v>306</v>
      </c>
      <c r="B25" s="17" t="s">
        <v>491</v>
      </c>
      <c r="C25" s="17" t="s">
        <v>525</v>
      </c>
      <c r="D25" s="17" t="s">
        <v>33</v>
      </c>
      <c r="E25" s="17" t="s">
        <v>526</v>
      </c>
      <c r="F25" s="17">
        <v>1</v>
      </c>
      <c r="I25" s="17" t="s">
        <v>17</v>
      </c>
    </row>
    <row r="26" spans="1:9" ht="29.1">
      <c r="A26" s="17" t="s">
        <v>306</v>
      </c>
      <c r="B26" s="17" t="s">
        <v>491</v>
      </c>
      <c r="C26" s="17" t="s">
        <v>527</v>
      </c>
      <c r="D26" s="17" t="s">
        <v>33</v>
      </c>
      <c r="F26" s="17">
        <v>1</v>
      </c>
      <c r="I26" s="17" t="s">
        <v>12</v>
      </c>
    </row>
    <row r="27" spans="1:9" ht="29.1">
      <c r="A27" s="17" t="s">
        <v>306</v>
      </c>
      <c r="B27" s="17" t="s">
        <v>491</v>
      </c>
      <c r="C27" s="17" t="s">
        <v>520</v>
      </c>
      <c r="D27" s="17" t="s">
        <v>33</v>
      </c>
      <c r="F27" s="17">
        <v>1</v>
      </c>
      <c r="I27" s="17" t="s">
        <v>12</v>
      </c>
    </row>
    <row r="28" spans="1:9" ht="29.1">
      <c r="A28" s="17" t="s">
        <v>306</v>
      </c>
      <c r="B28" s="17" t="s">
        <v>505</v>
      </c>
      <c r="C28" s="17" t="s">
        <v>528</v>
      </c>
      <c r="D28" s="17" t="s">
        <v>33</v>
      </c>
      <c r="E28" s="17" t="s">
        <v>529</v>
      </c>
      <c r="F28" s="17">
        <v>18</v>
      </c>
      <c r="G28" s="17" t="s">
        <v>530</v>
      </c>
      <c r="H28" s="17" t="s">
        <v>508</v>
      </c>
      <c r="I28" s="17" t="s">
        <v>17</v>
      </c>
    </row>
    <row r="29" spans="1:9" ht="29.1">
      <c r="A29" s="17" t="s">
        <v>306</v>
      </c>
      <c r="B29" s="17" t="s">
        <v>505</v>
      </c>
      <c r="C29" s="17" t="s">
        <v>531</v>
      </c>
      <c r="D29" s="17" t="s">
        <v>33</v>
      </c>
      <c r="E29" s="17" t="s">
        <v>506</v>
      </c>
      <c r="F29" s="17">
        <v>4</v>
      </c>
      <c r="G29" s="17" t="s">
        <v>532</v>
      </c>
      <c r="H29" s="17" t="s">
        <v>508</v>
      </c>
      <c r="I29" s="17" t="s">
        <v>17</v>
      </c>
    </row>
    <row r="30" spans="1:9" ht="29.1">
      <c r="A30" s="17" t="s">
        <v>306</v>
      </c>
      <c r="B30" s="17" t="s">
        <v>505</v>
      </c>
      <c r="C30" s="17" t="s">
        <v>533</v>
      </c>
      <c r="D30" s="17" t="s">
        <v>33</v>
      </c>
      <c r="E30" s="17" t="s">
        <v>534</v>
      </c>
      <c r="F30" s="17">
        <v>1</v>
      </c>
      <c r="G30" s="17" t="s">
        <v>535</v>
      </c>
      <c r="H30" s="17" t="s">
        <v>536</v>
      </c>
      <c r="I30" s="17" t="s">
        <v>17</v>
      </c>
    </row>
    <row r="31" spans="1:9">
      <c r="A31" s="17" t="s">
        <v>537</v>
      </c>
      <c r="B31" s="17" t="s">
        <v>505</v>
      </c>
      <c r="C31" s="17" t="s">
        <v>538</v>
      </c>
      <c r="D31" s="17" t="s">
        <v>33</v>
      </c>
      <c r="F31" s="17">
        <v>1</v>
      </c>
      <c r="G31" s="17" t="s">
        <v>538</v>
      </c>
      <c r="H31" s="17" t="s">
        <v>508</v>
      </c>
      <c r="I31" s="17" t="s">
        <v>17</v>
      </c>
    </row>
    <row r="32" spans="1:9">
      <c r="A32" s="17" t="s">
        <v>537</v>
      </c>
      <c r="B32" s="17" t="s">
        <v>505</v>
      </c>
      <c r="C32" s="17" t="s">
        <v>538</v>
      </c>
      <c r="D32" s="17" t="s">
        <v>33</v>
      </c>
      <c r="E32" s="17" t="s">
        <v>510</v>
      </c>
      <c r="F32" s="17">
        <v>1</v>
      </c>
      <c r="G32" s="17" t="s">
        <v>539</v>
      </c>
      <c r="I32" s="17" t="s">
        <v>17</v>
      </c>
    </row>
    <row r="33" spans="1:9" ht="29.1">
      <c r="A33" s="17" t="s">
        <v>306</v>
      </c>
      <c r="B33" s="17" t="s">
        <v>505</v>
      </c>
      <c r="C33" s="17" t="s">
        <v>540</v>
      </c>
      <c r="D33" s="17" t="s">
        <v>541</v>
      </c>
      <c r="F33" s="17">
        <v>2290</v>
      </c>
      <c r="H33" s="17" t="s">
        <v>542</v>
      </c>
      <c r="I33" s="17" t="s">
        <v>17</v>
      </c>
    </row>
    <row r="34" spans="1:9" ht="29.1">
      <c r="A34" s="17" t="s">
        <v>306</v>
      </c>
      <c r="B34" s="17" t="s">
        <v>505</v>
      </c>
      <c r="C34" s="17" t="s">
        <v>543</v>
      </c>
      <c r="D34" s="17" t="s">
        <v>541</v>
      </c>
      <c r="F34" s="17">
        <v>1649</v>
      </c>
      <c r="H34" s="17" t="s">
        <v>544</v>
      </c>
      <c r="I34" s="17" t="s">
        <v>17</v>
      </c>
    </row>
    <row r="35" spans="1:9" ht="43.5">
      <c r="A35" s="17" t="s">
        <v>306</v>
      </c>
      <c r="B35" s="17" t="s">
        <v>505</v>
      </c>
      <c r="C35" s="17" t="s">
        <v>545</v>
      </c>
      <c r="D35" s="17" t="s">
        <v>541</v>
      </c>
      <c r="F35" s="17">
        <v>1221</v>
      </c>
      <c r="H35" s="17" t="s">
        <v>546</v>
      </c>
      <c r="I35" s="17" t="s">
        <v>17</v>
      </c>
    </row>
    <row r="36" spans="1:9" ht="29.1">
      <c r="A36" s="17" t="s">
        <v>306</v>
      </c>
      <c r="B36" s="17" t="s">
        <v>505</v>
      </c>
      <c r="C36" s="17" t="s">
        <v>547</v>
      </c>
      <c r="D36" s="17" t="s">
        <v>541</v>
      </c>
      <c r="F36" s="17">
        <v>300</v>
      </c>
      <c r="H36" s="17" t="s">
        <v>548</v>
      </c>
      <c r="I36" s="17" t="s">
        <v>17</v>
      </c>
    </row>
    <row r="37" spans="1:9" ht="29.1">
      <c r="A37" s="17" t="s">
        <v>306</v>
      </c>
      <c r="B37" s="17" t="s">
        <v>505</v>
      </c>
      <c r="C37" s="17" t="s">
        <v>549</v>
      </c>
      <c r="D37" s="17" t="s">
        <v>541</v>
      </c>
      <c r="F37" s="17">
        <v>1818</v>
      </c>
      <c r="H37" s="17" t="s">
        <v>550</v>
      </c>
      <c r="I37" s="17" t="s">
        <v>17</v>
      </c>
    </row>
    <row r="38" spans="1:9" ht="29.1">
      <c r="A38" s="17" t="s">
        <v>306</v>
      </c>
      <c r="B38" s="17" t="s">
        <v>505</v>
      </c>
      <c r="C38" s="17" t="s">
        <v>551</v>
      </c>
      <c r="D38" s="17" t="s">
        <v>541</v>
      </c>
      <c r="F38" s="17">
        <v>16</v>
      </c>
      <c r="H38" s="17" t="s">
        <v>552</v>
      </c>
      <c r="I38" s="17" t="s">
        <v>17</v>
      </c>
    </row>
    <row r="39" spans="1:9">
      <c r="A39" s="17" t="s">
        <v>341</v>
      </c>
      <c r="B39" s="17" t="s">
        <v>505</v>
      </c>
      <c r="C39" s="17" t="s">
        <v>553</v>
      </c>
      <c r="D39" s="17" t="s">
        <v>541</v>
      </c>
      <c r="F39" s="17">
        <v>21</v>
      </c>
      <c r="H39" s="17" t="s">
        <v>554</v>
      </c>
      <c r="I39" s="17" t="s">
        <v>17</v>
      </c>
    </row>
    <row r="40" spans="1:9">
      <c r="A40" s="17" t="s">
        <v>341</v>
      </c>
      <c r="B40" s="17" t="s">
        <v>505</v>
      </c>
      <c r="C40" s="17" t="s">
        <v>555</v>
      </c>
      <c r="D40" s="17" t="s">
        <v>541</v>
      </c>
      <c r="F40" s="17">
        <v>0</v>
      </c>
      <c r="H40" s="17" t="s">
        <v>556</v>
      </c>
      <c r="I40" s="17" t="s">
        <v>17</v>
      </c>
    </row>
    <row r="41" spans="1:9">
      <c r="A41" s="17" t="s">
        <v>341</v>
      </c>
      <c r="B41" s="17" t="s">
        <v>505</v>
      </c>
      <c r="C41" s="17" t="s">
        <v>557</v>
      </c>
      <c r="D41" s="17" t="s">
        <v>541</v>
      </c>
      <c r="F41" s="17">
        <v>9</v>
      </c>
      <c r="H41" s="17" t="s">
        <v>558</v>
      </c>
      <c r="I41" s="17" t="s">
        <v>17</v>
      </c>
    </row>
    <row r="42" spans="1:9" ht="29.1">
      <c r="A42" s="17" t="s">
        <v>341</v>
      </c>
      <c r="B42" s="17" t="s">
        <v>505</v>
      </c>
      <c r="C42" s="17" t="s">
        <v>559</v>
      </c>
      <c r="D42" s="17" t="s">
        <v>541</v>
      </c>
      <c r="F42" s="17">
        <v>107</v>
      </c>
      <c r="H42" s="17" t="s">
        <v>560</v>
      </c>
      <c r="I42" s="17" t="s">
        <v>17</v>
      </c>
    </row>
    <row r="43" spans="1:9" ht="29.1">
      <c r="A43" s="17" t="s">
        <v>295</v>
      </c>
      <c r="B43" s="17" t="s">
        <v>505</v>
      </c>
      <c r="C43" s="17" t="s">
        <v>561</v>
      </c>
      <c r="D43" s="17" t="s">
        <v>541</v>
      </c>
      <c r="F43" s="17">
        <v>44</v>
      </c>
      <c r="H43" s="17" t="s">
        <v>562</v>
      </c>
      <c r="I43" s="17" t="s">
        <v>17</v>
      </c>
    </row>
  </sheetData>
  <phoneticPr fontId="6" type="noConversion"/>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CB5BF-518A-48B8-B2B1-200349329C79}">
  <dimension ref="A1:D55"/>
  <sheetViews>
    <sheetView topLeftCell="A47" zoomScale="80" zoomScaleNormal="80" workbookViewId="0">
      <selection activeCell="A20" sqref="A20:B54"/>
    </sheetView>
  </sheetViews>
  <sheetFormatPr defaultRowHeight="14.45"/>
  <cols>
    <col min="1" max="1" width="35.42578125" bestFit="1" customWidth="1"/>
    <col min="2" max="2" width="26.42578125" bestFit="1" customWidth="1"/>
  </cols>
  <sheetData>
    <row r="1" spans="1:4" ht="20.100000000000001" thickBot="1">
      <c r="A1" s="25" t="s">
        <v>563</v>
      </c>
      <c r="D1" s="33" t="s">
        <v>564</v>
      </c>
    </row>
    <row r="2" spans="1:4" ht="44.1" thickTop="1">
      <c r="A2" s="17" t="s">
        <v>565</v>
      </c>
    </row>
    <row r="4" spans="1:4" ht="15" thickBot="1">
      <c r="A4" s="33" t="s">
        <v>566</v>
      </c>
    </row>
    <row r="5" spans="1:4" ht="15" thickTop="1">
      <c r="A5" s="30" t="s">
        <v>468</v>
      </c>
      <c r="B5" t="s">
        <v>286</v>
      </c>
    </row>
    <row r="6" spans="1:4">
      <c r="A6" s="29" t="s">
        <v>295</v>
      </c>
      <c r="B6">
        <v>4</v>
      </c>
    </row>
    <row r="7" spans="1:4">
      <c r="A7" s="29" t="s">
        <v>324</v>
      </c>
      <c r="B7">
        <v>2</v>
      </c>
    </row>
    <row r="8" spans="1:4">
      <c r="A8" s="29" t="s">
        <v>501</v>
      </c>
      <c r="B8">
        <v>2</v>
      </c>
    </row>
    <row r="9" spans="1:4">
      <c r="A9" s="29" t="s">
        <v>326</v>
      </c>
      <c r="B9">
        <v>3</v>
      </c>
    </row>
    <row r="10" spans="1:4">
      <c r="A10" s="29" t="s">
        <v>367</v>
      </c>
      <c r="B10">
        <v>1</v>
      </c>
    </row>
    <row r="11" spans="1:4">
      <c r="A11" s="29" t="s">
        <v>311</v>
      </c>
      <c r="B11">
        <v>1</v>
      </c>
    </row>
    <row r="12" spans="1:4">
      <c r="A12" s="29" t="s">
        <v>341</v>
      </c>
      <c r="B12">
        <v>6</v>
      </c>
    </row>
    <row r="13" spans="1:4">
      <c r="A13" s="29" t="s">
        <v>517</v>
      </c>
      <c r="B13">
        <v>3</v>
      </c>
    </row>
    <row r="14" spans="1:4">
      <c r="A14" s="29" t="s">
        <v>537</v>
      </c>
      <c r="B14">
        <v>2</v>
      </c>
    </row>
    <row r="15" spans="1:4">
      <c r="A15" s="29" t="s">
        <v>306</v>
      </c>
      <c r="B15">
        <v>15</v>
      </c>
    </row>
    <row r="16" spans="1:4">
      <c r="A16" s="29" t="s">
        <v>288</v>
      </c>
      <c r="B16">
        <v>39</v>
      </c>
    </row>
    <row r="18" spans="1:4" ht="15" thickBot="1">
      <c r="A18" s="78" t="s">
        <v>567</v>
      </c>
      <c r="D18" s="33" t="s">
        <v>568</v>
      </c>
    </row>
    <row r="19" spans="1:4" ht="15" thickTop="1">
      <c r="A19" s="30" t="s">
        <v>468</v>
      </c>
      <c r="B19" t="s">
        <v>569</v>
      </c>
    </row>
    <row r="20" spans="1:4">
      <c r="A20" s="29" t="s">
        <v>499</v>
      </c>
      <c r="B20" s="79">
        <v>1</v>
      </c>
    </row>
    <row r="21" spans="1:4">
      <c r="A21" s="29" t="s">
        <v>495</v>
      </c>
      <c r="B21" s="79">
        <v>1</v>
      </c>
    </row>
    <row r="22" spans="1:4">
      <c r="A22" s="29" t="s">
        <v>520</v>
      </c>
      <c r="B22" s="79">
        <v>3</v>
      </c>
    </row>
    <row r="23" spans="1:4">
      <c r="A23" s="29" t="s">
        <v>538</v>
      </c>
      <c r="B23" s="79">
        <v>2</v>
      </c>
    </row>
    <row r="24" spans="1:4">
      <c r="A24" s="29" t="s">
        <v>515</v>
      </c>
      <c r="B24" s="79">
        <v>1</v>
      </c>
    </row>
    <row r="25" spans="1:4">
      <c r="A25" s="29" t="s">
        <v>516</v>
      </c>
      <c r="B25" s="79">
        <v>1</v>
      </c>
    </row>
    <row r="26" spans="1:4">
      <c r="A26" s="29" t="s">
        <v>540</v>
      </c>
      <c r="B26" s="79">
        <v>2290</v>
      </c>
    </row>
    <row r="27" spans="1:4">
      <c r="A27" s="29" t="s">
        <v>543</v>
      </c>
      <c r="B27" s="79">
        <v>1649</v>
      </c>
    </row>
    <row r="28" spans="1:4">
      <c r="A28" s="29" t="s">
        <v>545</v>
      </c>
      <c r="B28" s="79">
        <v>1221</v>
      </c>
    </row>
    <row r="29" spans="1:4">
      <c r="A29" s="29" t="s">
        <v>547</v>
      </c>
      <c r="B29" s="79">
        <v>300</v>
      </c>
    </row>
    <row r="30" spans="1:4">
      <c r="A30" s="29" t="s">
        <v>549</v>
      </c>
      <c r="B30" s="79">
        <v>1818</v>
      </c>
    </row>
    <row r="31" spans="1:4">
      <c r="A31" s="29" t="s">
        <v>551</v>
      </c>
      <c r="B31" s="79">
        <v>16</v>
      </c>
    </row>
    <row r="32" spans="1:4">
      <c r="A32" s="29" t="s">
        <v>553</v>
      </c>
      <c r="B32" s="79">
        <v>21</v>
      </c>
    </row>
    <row r="33" spans="1:2">
      <c r="A33" s="29" t="s">
        <v>555</v>
      </c>
      <c r="B33" s="79">
        <v>0</v>
      </c>
    </row>
    <row r="34" spans="1:2">
      <c r="A34" s="29" t="s">
        <v>557</v>
      </c>
      <c r="B34" s="79">
        <v>9</v>
      </c>
    </row>
    <row r="35" spans="1:2">
      <c r="A35" s="29" t="s">
        <v>509</v>
      </c>
      <c r="B35" s="79">
        <v>9</v>
      </c>
    </row>
    <row r="36" spans="1:2">
      <c r="A36" s="29" t="s">
        <v>503</v>
      </c>
      <c r="B36" s="79">
        <v>2</v>
      </c>
    </row>
    <row r="37" spans="1:2">
      <c r="A37" s="29" t="s">
        <v>502</v>
      </c>
      <c r="B37" s="79">
        <v>2</v>
      </c>
    </row>
    <row r="38" spans="1:2">
      <c r="A38" s="29" t="s">
        <v>561</v>
      </c>
      <c r="B38" s="79">
        <v>44</v>
      </c>
    </row>
    <row r="39" spans="1:2">
      <c r="A39" s="29" t="s">
        <v>559</v>
      </c>
      <c r="B39" s="79">
        <v>107</v>
      </c>
    </row>
    <row r="40" spans="1:2">
      <c r="A40" s="29" t="s">
        <v>512</v>
      </c>
      <c r="B40" s="79">
        <v>3</v>
      </c>
    </row>
    <row r="41" spans="1:2">
      <c r="A41" s="29" t="s">
        <v>441</v>
      </c>
      <c r="B41" s="79">
        <v>1</v>
      </c>
    </row>
    <row r="42" spans="1:2">
      <c r="A42" s="29" t="s">
        <v>496</v>
      </c>
      <c r="B42" s="79">
        <v>1</v>
      </c>
    </row>
    <row r="43" spans="1:2">
      <c r="A43" s="29" t="s">
        <v>531</v>
      </c>
      <c r="B43" s="79">
        <v>4</v>
      </c>
    </row>
    <row r="44" spans="1:2">
      <c r="A44" s="29" t="s">
        <v>527</v>
      </c>
      <c r="B44" s="79">
        <v>1</v>
      </c>
    </row>
    <row r="45" spans="1:2">
      <c r="A45" s="29" t="s">
        <v>492</v>
      </c>
      <c r="B45" s="79">
        <v>1</v>
      </c>
    </row>
    <row r="46" spans="1:2">
      <c r="A46" s="29" t="s">
        <v>533</v>
      </c>
      <c r="B46" s="79">
        <v>1</v>
      </c>
    </row>
    <row r="47" spans="1:2">
      <c r="A47" s="29" t="s">
        <v>518</v>
      </c>
      <c r="B47" s="79">
        <v>2</v>
      </c>
    </row>
    <row r="48" spans="1:2">
      <c r="A48" s="29" t="s">
        <v>497</v>
      </c>
      <c r="B48" s="79">
        <v>2</v>
      </c>
    </row>
    <row r="49" spans="1:2">
      <c r="A49" s="29" t="s">
        <v>32</v>
      </c>
      <c r="B49" s="79">
        <v>1</v>
      </c>
    </row>
    <row r="50" spans="1:2">
      <c r="A50" s="29" t="s">
        <v>528</v>
      </c>
      <c r="B50" s="79">
        <v>18</v>
      </c>
    </row>
    <row r="51" spans="1:2">
      <c r="A51" s="29" t="s">
        <v>519</v>
      </c>
      <c r="B51" s="79">
        <v>1</v>
      </c>
    </row>
    <row r="52" spans="1:2">
      <c r="A52" s="29" t="s">
        <v>523</v>
      </c>
      <c r="B52" s="79">
        <v>1</v>
      </c>
    </row>
    <row r="53" spans="1:2">
      <c r="A53" s="29" t="s">
        <v>504</v>
      </c>
      <c r="B53" s="79">
        <v>1</v>
      </c>
    </row>
    <row r="54" spans="1:2">
      <c r="A54" s="29" t="s">
        <v>525</v>
      </c>
      <c r="B54" s="79">
        <v>1</v>
      </c>
    </row>
    <row r="55" spans="1:2">
      <c r="A55" s="29" t="s">
        <v>288</v>
      </c>
      <c r="B55">
        <v>7536</v>
      </c>
    </row>
  </sheetData>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600F1-AA0E-4FE3-B68F-A885BD1782BF}">
  <dimension ref="A1:G80"/>
  <sheetViews>
    <sheetView workbookViewId="0">
      <selection activeCell="A4" sqref="A4"/>
    </sheetView>
  </sheetViews>
  <sheetFormatPr defaultColWidth="8.7109375" defaultRowHeight="14.45"/>
  <cols>
    <col min="1" max="1" width="45.5703125" style="1" customWidth="1"/>
    <col min="2" max="2" width="17.85546875" style="10" customWidth="1"/>
    <col min="3" max="3" width="10.85546875" style="1" customWidth="1"/>
    <col min="4" max="4" width="25.85546875" style="10" customWidth="1"/>
    <col min="5" max="5" width="12.140625" style="10" customWidth="1"/>
    <col min="6" max="6" width="19.140625" style="10" customWidth="1"/>
    <col min="7" max="7" width="18.5703125" style="10" hidden="1" customWidth="1"/>
    <col min="8" max="16384" width="8.7109375" style="10"/>
  </cols>
  <sheetData>
    <row r="1" spans="1:7" ht="20.100000000000001" thickBot="1">
      <c r="A1" s="40" t="s">
        <v>570</v>
      </c>
    </row>
    <row r="2" spans="1:7" ht="15" thickTop="1"/>
    <row r="3" spans="1:7">
      <c r="A3" s="5" t="s">
        <v>571</v>
      </c>
    </row>
    <row r="4" spans="1:7" ht="29.1">
      <c r="A4" s="1" t="s">
        <v>572</v>
      </c>
      <c r="B4" s="10" t="s">
        <v>573</v>
      </c>
      <c r="C4" s="1" t="s">
        <v>574</v>
      </c>
      <c r="D4" s="10" t="s">
        <v>575</v>
      </c>
      <c r="E4" s="10" t="s">
        <v>576</v>
      </c>
      <c r="F4" s="10" t="s">
        <v>577</v>
      </c>
      <c r="G4" s="10" t="s">
        <v>578</v>
      </c>
    </row>
    <row r="5" spans="1:7">
      <c r="A5" s="2" t="s">
        <v>579</v>
      </c>
      <c r="B5" s="2" t="s">
        <v>537</v>
      </c>
      <c r="C5" s="18">
        <v>77145</v>
      </c>
      <c r="D5" s="12" t="s">
        <v>580</v>
      </c>
      <c r="E5" s="19">
        <v>45383</v>
      </c>
      <c r="F5" s="2" t="s">
        <v>581</v>
      </c>
      <c r="G5" s="12"/>
    </row>
    <row r="6" spans="1:7">
      <c r="A6" s="2" t="s">
        <v>582</v>
      </c>
      <c r="B6" s="2" t="s">
        <v>537</v>
      </c>
      <c r="C6" s="18">
        <v>183821</v>
      </c>
      <c r="D6" s="12" t="s">
        <v>580</v>
      </c>
      <c r="E6" s="19">
        <v>45383</v>
      </c>
      <c r="F6" s="2" t="s">
        <v>583</v>
      </c>
      <c r="G6" s="12"/>
    </row>
    <row r="7" spans="1:7">
      <c r="A7" s="2" t="s">
        <v>584</v>
      </c>
      <c r="B7" s="2" t="s">
        <v>320</v>
      </c>
      <c r="C7" s="18">
        <v>99894</v>
      </c>
      <c r="D7" s="12" t="s">
        <v>580</v>
      </c>
      <c r="E7" s="19">
        <v>45383</v>
      </c>
      <c r="F7" s="2" t="s">
        <v>267</v>
      </c>
      <c r="G7" s="12"/>
    </row>
    <row r="8" spans="1:7">
      <c r="A8" s="2" t="s">
        <v>585</v>
      </c>
      <c r="B8" s="2" t="s">
        <v>316</v>
      </c>
      <c r="C8" s="18">
        <v>238240</v>
      </c>
      <c r="D8" s="12" t="s">
        <v>580</v>
      </c>
      <c r="E8" s="19">
        <v>45413</v>
      </c>
      <c r="F8" s="2" t="s">
        <v>586</v>
      </c>
      <c r="G8" s="12"/>
    </row>
    <row r="9" spans="1:7" ht="29.1">
      <c r="A9" s="2" t="s">
        <v>587</v>
      </c>
      <c r="B9" s="2" t="s">
        <v>311</v>
      </c>
      <c r="C9" s="18">
        <v>1887339</v>
      </c>
      <c r="D9" s="12" t="s">
        <v>580</v>
      </c>
      <c r="E9" s="19">
        <v>45444</v>
      </c>
      <c r="F9" s="2" t="s">
        <v>588</v>
      </c>
      <c r="G9" s="12"/>
    </row>
    <row r="10" spans="1:7" ht="29.1">
      <c r="A10" s="2" t="s">
        <v>589</v>
      </c>
      <c r="B10" s="2" t="s">
        <v>306</v>
      </c>
      <c r="C10" s="18">
        <v>2323737</v>
      </c>
      <c r="D10" s="12" t="s">
        <v>580</v>
      </c>
      <c r="E10" s="19">
        <v>45444</v>
      </c>
      <c r="F10" s="2" t="s">
        <v>590</v>
      </c>
      <c r="G10" s="12"/>
    </row>
    <row r="11" spans="1:7" ht="29.1">
      <c r="A11" s="2" t="s">
        <v>591</v>
      </c>
      <c r="B11" s="2" t="s">
        <v>537</v>
      </c>
      <c r="C11" s="18">
        <v>249900</v>
      </c>
      <c r="D11" s="12" t="s">
        <v>580</v>
      </c>
      <c r="E11" s="19">
        <v>45474</v>
      </c>
      <c r="F11" s="2" t="s">
        <v>592</v>
      </c>
      <c r="G11" s="12"/>
    </row>
    <row r="12" spans="1:7" ht="29.1">
      <c r="A12" s="2" t="s">
        <v>593</v>
      </c>
      <c r="B12" s="2" t="s">
        <v>594</v>
      </c>
      <c r="C12" s="18">
        <v>234170</v>
      </c>
      <c r="D12" s="12" t="s">
        <v>580</v>
      </c>
      <c r="E12" s="19">
        <v>45505</v>
      </c>
      <c r="F12" s="2" t="s">
        <v>595</v>
      </c>
      <c r="G12" s="12"/>
    </row>
    <row r="13" spans="1:7" ht="29.1">
      <c r="A13" s="2" t="s">
        <v>596</v>
      </c>
      <c r="B13" s="2" t="s">
        <v>338</v>
      </c>
      <c r="C13" s="18">
        <v>52737</v>
      </c>
      <c r="D13" s="12" t="s">
        <v>580</v>
      </c>
      <c r="E13" s="19">
        <v>45505</v>
      </c>
      <c r="F13" s="2" t="s">
        <v>590</v>
      </c>
      <c r="G13" s="12"/>
    </row>
    <row r="14" spans="1:7" ht="29.1">
      <c r="A14" s="2" t="s">
        <v>597</v>
      </c>
      <c r="B14" s="2" t="s">
        <v>311</v>
      </c>
      <c r="C14" s="18">
        <v>228152</v>
      </c>
      <c r="D14" s="12" t="s">
        <v>580</v>
      </c>
      <c r="E14" s="19">
        <v>45505</v>
      </c>
      <c r="F14" s="2" t="s">
        <v>280</v>
      </c>
      <c r="G14" s="12"/>
    </row>
    <row r="15" spans="1:7" ht="29.1">
      <c r="A15" s="2" t="s">
        <v>598</v>
      </c>
      <c r="B15" s="2" t="s">
        <v>311</v>
      </c>
      <c r="C15" s="18">
        <v>1160915</v>
      </c>
      <c r="D15" s="12" t="s">
        <v>580</v>
      </c>
      <c r="E15" s="12"/>
      <c r="F15" s="2" t="s">
        <v>280</v>
      </c>
      <c r="G15" s="12"/>
    </row>
    <row r="16" spans="1:7" ht="29.1">
      <c r="A16" s="2" t="s">
        <v>599</v>
      </c>
      <c r="B16" s="2" t="s">
        <v>311</v>
      </c>
      <c r="C16" s="18">
        <v>72074</v>
      </c>
      <c r="D16" s="12" t="s">
        <v>580</v>
      </c>
      <c r="E16" s="19">
        <v>45536</v>
      </c>
      <c r="F16" s="2" t="s">
        <v>600</v>
      </c>
      <c r="G16" s="12"/>
    </row>
    <row r="17" spans="1:7" ht="29.1">
      <c r="A17" s="2" t="s">
        <v>601</v>
      </c>
      <c r="B17" s="2" t="s">
        <v>306</v>
      </c>
      <c r="C17" s="18">
        <v>489207</v>
      </c>
      <c r="D17" s="12" t="s">
        <v>580</v>
      </c>
      <c r="E17" s="19">
        <v>45536</v>
      </c>
      <c r="F17" s="2" t="s">
        <v>259</v>
      </c>
      <c r="G17" s="12"/>
    </row>
    <row r="18" spans="1:7" ht="29.1">
      <c r="A18" s="2" t="s">
        <v>602</v>
      </c>
      <c r="B18" s="2" t="s">
        <v>311</v>
      </c>
      <c r="C18" s="18">
        <v>1834114</v>
      </c>
      <c r="D18" s="12" t="s">
        <v>580</v>
      </c>
      <c r="E18" s="19">
        <v>45536</v>
      </c>
      <c r="F18" s="2" t="s">
        <v>603</v>
      </c>
      <c r="G18" s="12"/>
    </row>
    <row r="19" spans="1:7">
      <c r="A19" s="2" t="s">
        <v>604</v>
      </c>
      <c r="B19" s="2" t="s">
        <v>501</v>
      </c>
      <c r="C19" s="18">
        <v>100267</v>
      </c>
      <c r="D19" s="12" t="s">
        <v>580</v>
      </c>
      <c r="E19" s="19">
        <v>45536</v>
      </c>
      <c r="F19" s="2" t="s">
        <v>274</v>
      </c>
      <c r="G19" s="12"/>
    </row>
    <row r="20" spans="1:7" ht="29.1">
      <c r="A20" s="2" t="s">
        <v>605</v>
      </c>
      <c r="B20" s="2" t="s">
        <v>537</v>
      </c>
      <c r="C20" s="18">
        <v>491708</v>
      </c>
      <c r="D20" s="12" t="s">
        <v>580</v>
      </c>
      <c r="E20" s="19">
        <v>45536</v>
      </c>
      <c r="F20" s="2" t="s">
        <v>583</v>
      </c>
      <c r="G20" s="12"/>
    </row>
    <row r="21" spans="1:7" ht="29.1">
      <c r="A21" s="2" t="s">
        <v>606</v>
      </c>
      <c r="B21" s="2" t="s">
        <v>341</v>
      </c>
      <c r="C21" s="18">
        <v>57865</v>
      </c>
      <c r="D21" s="12" t="s">
        <v>580</v>
      </c>
      <c r="E21" s="19">
        <v>45536</v>
      </c>
      <c r="F21" s="2" t="s">
        <v>607</v>
      </c>
      <c r="G21" s="12"/>
    </row>
    <row r="22" spans="1:7">
      <c r="A22" s="2" t="s">
        <v>608</v>
      </c>
      <c r="B22" s="2" t="s">
        <v>537</v>
      </c>
      <c r="C22" s="18">
        <v>207120</v>
      </c>
      <c r="D22" s="12" t="s">
        <v>580</v>
      </c>
      <c r="E22" s="19">
        <v>45566</v>
      </c>
      <c r="F22" s="2" t="s">
        <v>583</v>
      </c>
      <c r="G22" s="12"/>
    </row>
    <row r="23" spans="1:7" ht="29.1">
      <c r="A23" s="2" t="s">
        <v>609</v>
      </c>
      <c r="B23" s="2" t="s">
        <v>311</v>
      </c>
      <c r="C23" s="18">
        <v>157158</v>
      </c>
      <c r="D23" s="12" t="s">
        <v>580</v>
      </c>
      <c r="E23" s="19">
        <v>45597</v>
      </c>
      <c r="F23" s="2" t="s">
        <v>280</v>
      </c>
      <c r="G23" s="12"/>
    </row>
    <row r="24" spans="1:7" ht="29.1">
      <c r="A24" s="2" t="s">
        <v>610</v>
      </c>
      <c r="B24" s="2" t="s">
        <v>537</v>
      </c>
      <c r="C24" s="18">
        <v>77813</v>
      </c>
      <c r="D24" s="12" t="s">
        <v>580</v>
      </c>
      <c r="E24" s="19">
        <v>45597</v>
      </c>
      <c r="F24" s="2" t="s">
        <v>586</v>
      </c>
      <c r="G24" s="12"/>
    </row>
    <row r="25" spans="1:7" ht="29.1">
      <c r="A25" s="2" t="s">
        <v>611</v>
      </c>
      <c r="B25" s="2" t="s">
        <v>311</v>
      </c>
      <c r="C25" s="18">
        <v>2982356</v>
      </c>
      <c r="D25" s="12" t="s">
        <v>580</v>
      </c>
      <c r="E25" s="19">
        <v>45597</v>
      </c>
      <c r="F25" s="2" t="s">
        <v>265</v>
      </c>
      <c r="G25" s="12"/>
    </row>
    <row r="26" spans="1:7">
      <c r="A26" s="2" t="s">
        <v>612</v>
      </c>
      <c r="B26" s="2" t="s">
        <v>320</v>
      </c>
      <c r="C26" s="18">
        <v>790000</v>
      </c>
      <c r="D26" s="12" t="s">
        <v>580</v>
      </c>
      <c r="E26" s="19">
        <v>45597</v>
      </c>
      <c r="F26" s="2" t="s">
        <v>269</v>
      </c>
      <c r="G26" s="12"/>
    </row>
    <row r="27" spans="1:7" ht="57.95">
      <c r="A27" s="2" t="s">
        <v>613</v>
      </c>
      <c r="B27" s="2" t="s">
        <v>614</v>
      </c>
      <c r="C27" s="18">
        <v>796000</v>
      </c>
      <c r="D27" s="12" t="s">
        <v>580</v>
      </c>
      <c r="E27" s="19">
        <v>45597</v>
      </c>
      <c r="F27" s="2" t="s">
        <v>581</v>
      </c>
      <c r="G27" s="12"/>
    </row>
    <row r="28" spans="1:7" ht="29.1">
      <c r="A28" s="2" t="s">
        <v>615</v>
      </c>
      <c r="B28" s="2" t="s">
        <v>306</v>
      </c>
      <c r="C28" s="18">
        <v>225000</v>
      </c>
      <c r="D28" s="12" t="s">
        <v>580</v>
      </c>
      <c r="E28" s="19">
        <v>45627</v>
      </c>
      <c r="F28" s="2" t="s">
        <v>274</v>
      </c>
      <c r="G28" s="12"/>
    </row>
    <row r="29" spans="1:7" ht="29.1">
      <c r="A29" s="2" t="s">
        <v>616</v>
      </c>
      <c r="B29" s="2" t="s">
        <v>306</v>
      </c>
      <c r="C29" s="18">
        <v>3717625</v>
      </c>
      <c r="D29" s="12" t="s">
        <v>580</v>
      </c>
      <c r="E29" s="19">
        <v>45717</v>
      </c>
      <c r="F29" s="2" t="s">
        <v>603</v>
      </c>
      <c r="G29" s="12"/>
    </row>
    <row r="30" spans="1:7">
      <c r="A30" s="2" t="s">
        <v>617</v>
      </c>
      <c r="B30" s="2" t="s">
        <v>320</v>
      </c>
      <c r="C30" s="18">
        <v>92180</v>
      </c>
      <c r="D30" s="12" t="s">
        <v>101</v>
      </c>
      <c r="E30" s="12"/>
      <c r="F30" s="2" t="s">
        <v>583</v>
      </c>
      <c r="G30" s="12"/>
    </row>
    <row r="31" spans="1:7" ht="29.1">
      <c r="A31" s="2" t="s">
        <v>618</v>
      </c>
      <c r="B31" s="2" t="s">
        <v>306</v>
      </c>
      <c r="C31" s="18">
        <v>15243</v>
      </c>
      <c r="D31" s="12" t="s">
        <v>101</v>
      </c>
      <c r="E31" s="12"/>
      <c r="F31" s="2" t="s">
        <v>274</v>
      </c>
      <c r="G31" s="12"/>
    </row>
    <row r="32" spans="1:7" ht="29.1">
      <c r="A32" s="2" t="s">
        <v>619</v>
      </c>
      <c r="B32" s="2" t="s">
        <v>320</v>
      </c>
      <c r="C32" s="18">
        <v>7724</v>
      </c>
      <c r="D32" s="12" t="s">
        <v>101</v>
      </c>
      <c r="E32" s="12"/>
      <c r="F32" s="2" t="s">
        <v>603</v>
      </c>
      <c r="G32" s="12"/>
    </row>
    <row r="33" spans="1:7" ht="29.1">
      <c r="A33" s="2" t="s">
        <v>620</v>
      </c>
      <c r="B33" s="2" t="s">
        <v>306</v>
      </c>
      <c r="C33" s="18">
        <v>6400</v>
      </c>
      <c r="D33" s="12" t="s">
        <v>101</v>
      </c>
      <c r="E33" s="12"/>
      <c r="F33" s="2" t="s">
        <v>621</v>
      </c>
      <c r="G33" s="12"/>
    </row>
    <row r="34" spans="1:7" ht="29.1">
      <c r="A34" s="2" t="s">
        <v>622</v>
      </c>
      <c r="B34" s="2" t="s">
        <v>306</v>
      </c>
      <c r="C34" s="18">
        <v>68933</v>
      </c>
      <c r="D34" s="12" t="s">
        <v>101</v>
      </c>
      <c r="E34" s="12"/>
      <c r="F34" s="2" t="s">
        <v>259</v>
      </c>
      <c r="G34" s="12"/>
    </row>
    <row r="35" spans="1:7" ht="29.1">
      <c r="A35" s="2" t="s">
        <v>623</v>
      </c>
      <c r="B35" s="2" t="s">
        <v>316</v>
      </c>
      <c r="C35" s="18">
        <v>46600</v>
      </c>
      <c r="D35" s="12" t="s">
        <v>101</v>
      </c>
      <c r="E35" s="12"/>
      <c r="F35" s="2" t="s">
        <v>259</v>
      </c>
      <c r="G35" s="12"/>
    </row>
    <row r="36" spans="1:7" ht="57.95">
      <c r="A36" s="2" t="s">
        <v>624</v>
      </c>
      <c r="B36" s="2" t="s">
        <v>625</v>
      </c>
      <c r="C36" s="18">
        <v>7677</v>
      </c>
      <c r="D36" s="12" t="s">
        <v>101</v>
      </c>
      <c r="E36" s="12"/>
      <c r="F36" s="2" t="s">
        <v>258</v>
      </c>
      <c r="G36" s="12"/>
    </row>
    <row r="37" spans="1:7" ht="29.1">
      <c r="A37" s="2" t="s">
        <v>626</v>
      </c>
      <c r="B37" s="2" t="s">
        <v>306</v>
      </c>
      <c r="C37" s="18">
        <v>480867</v>
      </c>
      <c r="D37" s="12" t="s">
        <v>101</v>
      </c>
      <c r="E37" s="12"/>
      <c r="F37" s="2" t="s">
        <v>595</v>
      </c>
      <c r="G37" s="12"/>
    </row>
    <row r="38" spans="1:7" ht="29.1">
      <c r="A38" s="2" t="s">
        <v>627</v>
      </c>
      <c r="B38" s="2" t="s">
        <v>306</v>
      </c>
      <c r="C38" s="18">
        <v>10000</v>
      </c>
      <c r="D38" s="12" t="s">
        <v>101</v>
      </c>
      <c r="E38" s="12"/>
      <c r="F38" s="2" t="s">
        <v>278</v>
      </c>
      <c r="G38" s="12"/>
    </row>
    <row r="39" spans="1:7" ht="29.1">
      <c r="A39" s="2" t="s">
        <v>628</v>
      </c>
      <c r="B39" s="2" t="s">
        <v>306</v>
      </c>
      <c r="C39" s="18">
        <v>25962</v>
      </c>
      <c r="D39" s="12" t="s">
        <v>101</v>
      </c>
      <c r="E39" s="12"/>
      <c r="F39" s="2" t="s">
        <v>583</v>
      </c>
      <c r="G39" s="12"/>
    </row>
    <row r="40" spans="1:7" ht="29.1">
      <c r="A40" s="2" t="s">
        <v>629</v>
      </c>
      <c r="B40" s="2" t="s">
        <v>316</v>
      </c>
      <c r="C40" s="18">
        <v>21240</v>
      </c>
      <c r="D40" s="12" t="s">
        <v>101</v>
      </c>
      <c r="E40" s="12"/>
      <c r="F40" s="2" t="s">
        <v>265</v>
      </c>
      <c r="G40" s="12"/>
    </row>
    <row r="41" spans="1:7" ht="29.1">
      <c r="A41" s="2" t="s">
        <v>630</v>
      </c>
      <c r="B41" s="2" t="s">
        <v>537</v>
      </c>
      <c r="C41" s="18">
        <v>159311</v>
      </c>
      <c r="D41" s="12" t="s">
        <v>101</v>
      </c>
      <c r="E41" s="12"/>
      <c r="F41" s="2" t="s">
        <v>603</v>
      </c>
      <c r="G41" s="12"/>
    </row>
    <row r="42" spans="1:7" ht="29.1">
      <c r="A42" s="2" t="s">
        <v>631</v>
      </c>
      <c r="B42" s="2" t="s">
        <v>316</v>
      </c>
      <c r="C42" s="18">
        <v>13104</v>
      </c>
      <c r="D42" s="12" t="s">
        <v>101</v>
      </c>
      <c r="E42" s="12"/>
      <c r="F42" s="2" t="s">
        <v>259</v>
      </c>
      <c r="G42" s="12"/>
    </row>
    <row r="43" spans="1:7" ht="57.95">
      <c r="A43" s="2" t="s">
        <v>632</v>
      </c>
      <c r="B43" s="2" t="s">
        <v>625</v>
      </c>
      <c r="C43" s="18">
        <v>21000</v>
      </c>
      <c r="D43" s="12" t="s">
        <v>101</v>
      </c>
      <c r="E43" s="12"/>
      <c r="F43" s="2" t="s">
        <v>586</v>
      </c>
      <c r="G43" s="12"/>
    </row>
    <row r="44" spans="1:7" ht="29.1">
      <c r="A44" s="2" t="s">
        <v>633</v>
      </c>
      <c r="B44" s="2" t="s">
        <v>324</v>
      </c>
      <c r="C44" s="18">
        <v>132372</v>
      </c>
      <c r="D44" s="12" t="s">
        <v>101</v>
      </c>
      <c r="E44" s="12"/>
      <c r="F44" s="2" t="s">
        <v>581</v>
      </c>
      <c r="G44" s="12"/>
    </row>
    <row r="45" spans="1:7" ht="29.1">
      <c r="A45" s="2" t="s">
        <v>634</v>
      </c>
      <c r="B45" s="2" t="s">
        <v>306</v>
      </c>
      <c r="C45" s="18">
        <v>24999</v>
      </c>
      <c r="D45" s="12" t="s">
        <v>101</v>
      </c>
      <c r="E45" s="12"/>
      <c r="F45" s="2" t="s">
        <v>255</v>
      </c>
      <c r="G45" s="12"/>
    </row>
    <row r="46" spans="1:7" ht="29.1">
      <c r="A46" s="2" t="s">
        <v>635</v>
      </c>
      <c r="B46" s="2" t="s">
        <v>306</v>
      </c>
      <c r="C46" s="18">
        <v>63400</v>
      </c>
      <c r="D46" s="12" t="s">
        <v>101</v>
      </c>
      <c r="E46" s="12"/>
      <c r="F46" s="2" t="s">
        <v>280</v>
      </c>
      <c r="G46" s="12"/>
    </row>
    <row r="47" spans="1:7" ht="29.1">
      <c r="A47" s="2" t="s">
        <v>636</v>
      </c>
      <c r="B47" s="2" t="s">
        <v>316</v>
      </c>
      <c r="C47" s="18">
        <v>20002</v>
      </c>
      <c r="D47" s="12" t="s">
        <v>101</v>
      </c>
      <c r="E47" s="12"/>
      <c r="F47" s="2" t="s">
        <v>274</v>
      </c>
      <c r="G47" s="12"/>
    </row>
    <row r="48" spans="1:7" ht="29.1">
      <c r="A48" s="2" t="s">
        <v>637</v>
      </c>
      <c r="B48" s="2" t="s">
        <v>306</v>
      </c>
      <c r="C48" s="18">
        <v>25000</v>
      </c>
      <c r="D48" s="12" t="s">
        <v>101</v>
      </c>
      <c r="E48" s="12"/>
      <c r="F48" s="2" t="s">
        <v>603</v>
      </c>
      <c r="G48" s="12"/>
    </row>
    <row r="49" spans="1:7" ht="29.1">
      <c r="A49" s="2" t="s">
        <v>638</v>
      </c>
      <c r="B49" s="2" t="s">
        <v>306</v>
      </c>
      <c r="C49" s="18">
        <v>300000</v>
      </c>
      <c r="D49" s="12" t="s">
        <v>101</v>
      </c>
      <c r="E49" s="12"/>
      <c r="F49" s="2" t="s">
        <v>274</v>
      </c>
      <c r="G49" s="12"/>
    </row>
    <row r="50" spans="1:7" ht="29.1">
      <c r="A50" s="2" t="s">
        <v>639</v>
      </c>
      <c r="B50" s="2" t="s">
        <v>306</v>
      </c>
      <c r="C50" s="18">
        <v>49999</v>
      </c>
      <c r="D50" s="12" t="s">
        <v>101</v>
      </c>
      <c r="E50" s="12"/>
      <c r="F50" s="2" t="s">
        <v>583</v>
      </c>
      <c r="G50" s="12"/>
    </row>
    <row r="51" spans="1:7" ht="29.1">
      <c r="A51" s="2" t="s">
        <v>640</v>
      </c>
      <c r="B51" s="2" t="s">
        <v>316</v>
      </c>
      <c r="C51" s="18">
        <v>805307</v>
      </c>
      <c r="D51" s="12" t="s">
        <v>101</v>
      </c>
      <c r="E51" s="12"/>
      <c r="F51" s="2" t="s">
        <v>603</v>
      </c>
      <c r="G51" s="12"/>
    </row>
    <row r="52" spans="1:7" ht="29.1">
      <c r="A52" s="2" t="s">
        <v>641</v>
      </c>
      <c r="B52" s="2" t="s">
        <v>306</v>
      </c>
      <c r="C52" s="18">
        <v>7500</v>
      </c>
      <c r="D52" s="12" t="s">
        <v>101</v>
      </c>
      <c r="E52" s="12"/>
      <c r="F52" s="2"/>
      <c r="G52" s="12"/>
    </row>
    <row r="53" spans="1:7" ht="29.1">
      <c r="A53" s="2" t="s">
        <v>642</v>
      </c>
      <c r="B53" s="2" t="s">
        <v>306</v>
      </c>
      <c r="C53" s="18">
        <v>52961</v>
      </c>
      <c r="D53" s="12" t="s">
        <v>101</v>
      </c>
      <c r="E53" s="12"/>
      <c r="F53" s="2" t="s">
        <v>269</v>
      </c>
      <c r="G53" s="12"/>
    </row>
    <row r="54" spans="1:7">
      <c r="A54" s="2" t="s">
        <v>643</v>
      </c>
      <c r="B54" s="2" t="s">
        <v>316</v>
      </c>
      <c r="C54" s="18">
        <v>349394</v>
      </c>
      <c r="D54" s="12" t="s">
        <v>101</v>
      </c>
      <c r="E54" s="12"/>
      <c r="F54" s="2" t="s">
        <v>265</v>
      </c>
      <c r="G54" s="12"/>
    </row>
    <row r="55" spans="1:7" ht="29.1">
      <c r="A55" s="2" t="s">
        <v>644</v>
      </c>
      <c r="B55" s="2" t="s">
        <v>341</v>
      </c>
      <c r="C55" s="18">
        <v>13997</v>
      </c>
      <c r="D55" s="12" t="s">
        <v>13</v>
      </c>
      <c r="E55" s="12"/>
      <c r="F55" s="2" t="s">
        <v>600</v>
      </c>
      <c r="G55" s="12"/>
    </row>
    <row r="56" spans="1:7" ht="29.1">
      <c r="A56" s="20" t="s">
        <v>645</v>
      </c>
      <c r="B56" s="2" t="s">
        <v>341</v>
      </c>
      <c r="C56" s="21">
        <v>15000</v>
      </c>
      <c r="D56" s="12" t="s">
        <v>13</v>
      </c>
      <c r="E56" s="12"/>
      <c r="F56" s="23" t="s">
        <v>583</v>
      </c>
      <c r="G56" s="12"/>
    </row>
    <row r="57" spans="1:7">
      <c r="A57" s="20" t="s">
        <v>646</v>
      </c>
      <c r="B57" s="2" t="s">
        <v>501</v>
      </c>
      <c r="C57" s="21">
        <v>12346</v>
      </c>
      <c r="D57" s="12" t="s">
        <v>13</v>
      </c>
      <c r="E57" s="12"/>
      <c r="F57" s="23" t="s">
        <v>595</v>
      </c>
      <c r="G57" s="12"/>
    </row>
    <row r="58" spans="1:7" ht="29.1">
      <c r="A58" s="20" t="s">
        <v>647</v>
      </c>
      <c r="B58" s="2" t="s">
        <v>341</v>
      </c>
      <c r="C58" s="22">
        <v>58604</v>
      </c>
      <c r="D58" s="12" t="s">
        <v>13</v>
      </c>
      <c r="E58" s="12"/>
      <c r="F58" s="23" t="s">
        <v>581</v>
      </c>
      <c r="G58" s="12"/>
    </row>
    <row r="59" spans="1:7" ht="29.1">
      <c r="A59" s="20" t="s">
        <v>648</v>
      </c>
      <c r="B59" s="2" t="s">
        <v>341</v>
      </c>
      <c r="C59" s="21">
        <v>9800</v>
      </c>
      <c r="D59" s="12" t="s">
        <v>13</v>
      </c>
      <c r="E59" s="12"/>
      <c r="F59" s="23" t="s">
        <v>166</v>
      </c>
      <c r="G59" s="12"/>
    </row>
    <row r="60" spans="1:7" ht="29.1">
      <c r="A60" s="20" t="s">
        <v>649</v>
      </c>
      <c r="B60" s="2" t="s">
        <v>341</v>
      </c>
      <c r="C60" s="21">
        <v>2909</v>
      </c>
      <c r="D60" s="12" t="s">
        <v>13</v>
      </c>
      <c r="E60" s="12"/>
      <c r="F60" s="23" t="s">
        <v>276</v>
      </c>
      <c r="G60" s="12"/>
    </row>
    <row r="61" spans="1:7" ht="29.1">
      <c r="A61" s="20" t="s">
        <v>650</v>
      </c>
      <c r="B61" s="2" t="s">
        <v>341</v>
      </c>
      <c r="C61" s="21">
        <v>11499</v>
      </c>
      <c r="D61" s="12" t="s">
        <v>13</v>
      </c>
      <c r="E61" s="12"/>
      <c r="F61" s="23" t="s">
        <v>265</v>
      </c>
      <c r="G61" s="12"/>
    </row>
    <row r="62" spans="1:7" ht="29.1">
      <c r="A62" s="20" t="s">
        <v>651</v>
      </c>
      <c r="B62" s="2" t="s">
        <v>341</v>
      </c>
      <c r="C62" s="21">
        <v>22072</v>
      </c>
      <c r="D62" s="12" t="s">
        <v>13</v>
      </c>
      <c r="E62" s="12"/>
      <c r="F62" s="23" t="s">
        <v>265</v>
      </c>
      <c r="G62" s="12"/>
    </row>
    <row r="63" spans="1:7" ht="29.1">
      <c r="A63" s="20" t="s">
        <v>652</v>
      </c>
      <c r="B63" s="2" t="s">
        <v>341</v>
      </c>
      <c r="C63" s="21">
        <v>4517</v>
      </c>
      <c r="D63" s="12" t="s">
        <v>13</v>
      </c>
      <c r="E63" s="12"/>
      <c r="F63" s="23" t="s">
        <v>265</v>
      </c>
      <c r="G63" s="12"/>
    </row>
    <row r="64" spans="1:7" ht="29.1">
      <c r="A64" s="20" t="s">
        <v>653</v>
      </c>
      <c r="B64" s="2" t="s">
        <v>341</v>
      </c>
      <c r="C64" s="21">
        <v>57942</v>
      </c>
      <c r="D64" s="12" t="s">
        <v>13</v>
      </c>
      <c r="E64" s="12"/>
      <c r="F64" s="23" t="s">
        <v>595</v>
      </c>
      <c r="G64" s="12"/>
    </row>
    <row r="65" spans="1:7" ht="29.1">
      <c r="A65" s="20" t="s">
        <v>654</v>
      </c>
      <c r="B65" s="2" t="s">
        <v>341</v>
      </c>
      <c r="C65" s="21">
        <v>25000</v>
      </c>
      <c r="D65" s="12" t="s">
        <v>13</v>
      </c>
      <c r="E65" s="12"/>
      <c r="F65" s="23" t="s">
        <v>590</v>
      </c>
      <c r="G65" s="12"/>
    </row>
    <row r="66" spans="1:7" ht="29.1">
      <c r="A66" s="20" t="s">
        <v>655</v>
      </c>
      <c r="B66" s="2" t="s">
        <v>341</v>
      </c>
      <c r="C66" s="21">
        <v>3000</v>
      </c>
      <c r="D66" s="12" t="s">
        <v>13</v>
      </c>
      <c r="E66" s="12"/>
      <c r="F66" s="23" t="s">
        <v>590</v>
      </c>
      <c r="G66" s="12"/>
    </row>
    <row r="67" spans="1:7" ht="29.1">
      <c r="A67" s="20" t="s">
        <v>656</v>
      </c>
      <c r="B67" s="2" t="s">
        <v>341</v>
      </c>
      <c r="C67" s="21">
        <v>2418</v>
      </c>
      <c r="D67" s="12" t="s">
        <v>13</v>
      </c>
      <c r="E67" s="12"/>
      <c r="F67" s="23" t="s">
        <v>271</v>
      </c>
      <c r="G67" s="12"/>
    </row>
    <row r="68" spans="1:7" ht="29.1">
      <c r="A68" s="20" t="s">
        <v>657</v>
      </c>
      <c r="B68" s="2" t="s">
        <v>341</v>
      </c>
      <c r="C68" s="21">
        <v>24400</v>
      </c>
      <c r="D68" s="12" t="s">
        <v>13</v>
      </c>
      <c r="E68" s="12"/>
      <c r="F68" s="23" t="s">
        <v>255</v>
      </c>
      <c r="G68" s="12"/>
    </row>
    <row r="69" spans="1:7" ht="29.1">
      <c r="A69" s="20" t="s">
        <v>658</v>
      </c>
      <c r="B69" s="2" t="s">
        <v>341</v>
      </c>
      <c r="C69" s="21">
        <v>15000</v>
      </c>
      <c r="D69" s="12" t="s">
        <v>13</v>
      </c>
      <c r="E69" s="12"/>
      <c r="F69" s="23" t="s">
        <v>595</v>
      </c>
      <c r="G69" s="12"/>
    </row>
    <row r="70" spans="1:7" ht="29.1">
      <c r="A70" s="20" t="s">
        <v>659</v>
      </c>
      <c r="B70" s="2" t="s">
        <v>341</v>
      </c>
      <c r="C70" s="21">
        <v>25000</v>
      </c>
      <c r="D70" s="12" t="s">
        <v>13</v>
      </c>
      <c r="E70" s="12"/>
      <c r="F70" s="23" t="s">
        <v>583</v>
      </c>
      <c r="G70" s="12"/>
    </row>
    <row r="71" spans="1:7" ht="29.1">
      <c r="A71" s="20" t="s">
        <v>660</v>
      </c>
      <c r="B71" s="2" t="s">
        <v>341</v>
      </c>
      <c r="C71" s="21">
        <v>57400</v>
      </c>
      <c r="D71" s="12" t="s">
        <v>13</v>
      </c>
      <c r="E71" s="12"/>
      <c r="F71" s="23" t="s">
        <v>661</v>
      </c>
      <c r="G71" s="12"/>
    </row>
    <row r="72" spans="1:7" ht="43.5">
      <c r="A72" s="20" t="s">
        <v>662</v>
      </c>
      <c r="B72" s="2" t="s">
        <v>341</v>
      </c>
      <c r="C72" s="21">
        <v>51914</v>
      </c>
      <c r="D72" s="12" t="s">
        <v>13</v>
      </c>
      <c r="E72" s="12"/>
      <c r="F72" s="23" t="s">
        <v>590</v>
      </c>
      <c r="G72" s="12"/>
    </row>
    <row r="73" spans="1:7" ht="29.1">
      <c r="A73" s="20" t="s">
        <v>663</v>
      </c>
      <c r="B73" s="2" t="s">
        <v>341</v>
      </c>
      <c r="C73" s="21">
        <v>58367</v>
      </c>
      <c r="D73" s="12" t="s">
        <v>13</v>
      </c>
      <c r="E73" s="12"/>
      <c r="F73" s="23" t="s">
        <v>274</v>
      </c>
      <c r="G73" s="12"/>
    </row>
    <row r="74" spans="1:7" ht="29.1">
      <c r="A74" s="20" t="s">
        <v>664</v>
      </c>
      <c r="B74" s="2" t="s">
        <v>341</v>
      </c>
      <c r="C74" s="21">
        <v>59998</v>
      </c>
      <c r="D74" s="12" t="s">
        <v>13</v>
      </c>
      <c r="E74" s="12"/>
      <c r="F74" s="23" t="s">
        <v>595</v>
      </c>
      <c r="G74" s="12"/>
    </row>
    <row r="75" spans="1:7" ht="29.1">
      <c r="A75" s="20" t="s">
        <v>665</v>
      </c>
      <c r="B75" s="2" t="s">
        <v>341</v>
      </c>
      <c r="C75" s="21">
        <v>20055</v>
      </c>
      <c r="D75" s="12" t="s">
        <v>13</v>
      </c>
      <c r="E75" s="12"/>
      <c r="F75" s="23" t="s">
        <v>583</v>
      </c>
      <c r="G75" s="12"/>
    </row>
    <row r="76" spans="1:7" ht="29.1">
      <c r="A76" s="20" t="s">
        <v>666</v>
      </c>
      <c r="B76" s="2" t="s">
        <v>341</v>
      </c>
      <c r="C76" s="21">
        <v>58469</v>
      </c>
      <c r="D76" s="12" t="s">
        <v>13</v>
      </c>
      <c r="E76" s="12"/>
      <c r="F76" s="23" t="s">
        <v>583</v>
      </c>
      <c r="G76" s="12"/>
    </row>
    <row r="77" spans="1:7" ht="29.1">
      <c r="A77" s="20" t="s">
        <v>667</v>
      </c>
      <c r="B77" s="2" t="s">
        <v>341</v>
      </c>
      <c r="C77" s="21">
        <v>5700</v>
      </c>
      <c r="D77" s="12" t="s">
        <v>13</v>
      </c>
      <c r="E77" s="12"/>
      <c r="F77" s="23" t="s">
        <v>280</v>
      </c>
      <c r="G77" s="12"/>
    </row>
    <row r="78" spans="1:7" ht="29.1">
      <c r="A78" s="20" t="s">
        <v>668</v>
      </c>
      <c r="B78" s="2" t="s">
        <v>341</v>
      </c>
      <c r="C78" s="21">
        <v>11978</v>
      </c>
      <c r="D78" s="12" t="s">
        <v>13</v>
      </c>
      <c r="E78" s="12"/>
      <c r="F78" s="23" t="s">
        <v>280</v>
      </c>
      <c r="G78" s="12"/>
    </row>
    <row r="79" spans="1:7" ht="29.1">
      <c r="A79" s="20" t="s">
        <v>669</v>
      </c>
      <c r="B79" s="2" t="s">
        <v>341</v>
      </c>
      <c r="C79" s="21">
        <v>25535</v>
      </c>
      <c r="D79" s="12" t="s">
        <v>13</v>
      </c>
      <c r="E79" s="12"/>
      <c r="F79" s="23" t="s">
        <v>281</v>
      </c>
      <c r="G79" s="12"/>
    </row>
    <row r="80" spans="1:7" ht="29.1">
      <c r="A80" s="20" t="s">
        <v>670</v>
      </c>
      <c r="B80" s="2" t="s">
        <v>341</v>
      </c>
      <c r="C80" s="21">
        <v>43513</v>
      </c>
      <c r="D80" s="12" t="s">
        <v>13</v>
      </c>
      <c r="E80" s="12"/>
      <c r="F80" s="23" t="s">
        <v>595</v>
      </c>
      <c r="G80" s="12"/>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F44E9-7AC5-417F-96A6-7F8BB0A9CB5F}">
  <dimension ref="A1:G35"/>
  <sheetViews>
    <sheetView zoomScale="40" zoomScaleNormal="40" workbookViewId="0">
      <selection activeCell="A6" sqref="A6:B17"/>
    </sheetView>
  </sheetViews>
  <sheetFormatPr defaultRowHeight="14.45"/>
  <cols>
    <col min="1" max="1" width="57.85546875" bestFit="1" customWidth="1"/>
    <col min="2" max="2" width="27.5703125" bestFit="1" customWidth="1"/>
    <col min="3" max="3" width="25.85546875" bestFit="1" customWidth="1"/>
    <col min="4" max="4" width="27.5703125" bestFit="1" customWidth="1"/>
    <col min="5" max="5" width="10.7109375" bestFit="1" customWidth="1"/>
  </cols>
  <sheetData>
    <row r="1" spans="1:4" ht="20.100000000000001" thickBot="1">
      <c r="A1" s="25" t="s">
        <v>671</v>
      </c>
      <c r="D1" s="33" t="s">
        <v>672</v>
      </c>
    </row>
    <row r="2" spans="1:4" ht="29.45" thickTop="1">
      <c r="A2" s="17" t="s">
        <v>673</v>
      </c>
    </row>
    <row r="4" spans="1:4" ht="15" thickBot="1">
      <c r="A4" s="33" t="s">
        <v>674</v>
      </c>
    </row>
    <row r="5" spans="1:4" ht="15" thickTop="1">
      <c r="A5" s="30" t="s">
        <v>468</v>
      </c>
      <c r="B5" t="s">
        <v>675</v>
      </c>
    </row>
    <row r="6" spans="1:4">
      <c r="A6" s="29" t="s">
        <v>316</v>
      </c>
      <c r="B6">
        <v>7</v>
      </c>
    </row>
    <row r="7" spans="1:4">
      <c r="A7" s="29" t="s">
        <v>625</v>
      </c>
      <c r="B7">
        <v>2</v>
      </c>
    </row>
    <row r="8" spans="1:4">
      <c r="A8" s="29" t="s">
        <v>338</v>
      </c>
      <c r="B8">
        <v>1</v>
      </c>
    </row>
    <row r="9" spans="1:4">
      <c r="A9" s="29" t="s">
        <v>324</v>
      </c>
      <c r="B9">
        <v>1</v>
      </c>
    </row>
    <row r="10" spans="1:4">
      <c r="A10" s="29" t="s">
        <v>501</v>
      </c>
      <c r="B10">
        <v>2</v>
      </c>
    </row>
    <row r="11" spans="1:4">
      <c r="A11" s="29" t="s">
        <v>594</v>
      </c>
      <c r="B11">
        <v>1</v>
      </c>
    </row>
    <row r="12" spans="1:4">
      <c r="A12" s="29" t="s">
        <v>320</v>
      </c>
      <c r="B12">
        <v>4</v>
      </c>
    </row>
    <row r="13" spans="1:4">
      <c r="A13" s="29" t="s">
        <v>311</v>
      </c>
      <c r="B13">
        <v>7</v>
      </c>
    </row>
    <row r="14" spans="1:4">
      <c r="A14" s="29" t="s">
        <v>614</v>
      </c>
      <c r="B14">
        <v>1</v>
      </c>
    </row>
    <row r="15" spans="1:4">
      <c r="A15" s="29" t="s">
        <v>341</v>
      </c>
      <c r="B15">
        <v>26</v>
      </c>
    </row>
    <row r="16" spans="1:4">
      <c r="A16" s="29" t="s">
        <v>537</v>
      </c>
      <c r="B16">
        <v>7</v>
      </c>
    </row>
    <row r="17" spans="1:7">
      <c r="A17" s="29" t="s">
        <v>306</v>
      </c>
      <c r="B17">
        <v>17</v>
      </c>
    </row>
    <row r="18" spans="1:7">
      <c r="A18" s="29" t="s">
        <v>288</v>
      </c>
      <c r="B18">
        <v>76</v>
      </c>
    </row>
    <row r="19" spans="1:7">
      <c r="A19" s="29"/>
    </row>
    <row r="20" spans="1:7" ht="15" thickBot="1">
      <c r="A20" s="78" t="s">
        <v>676</v>
      </c>
      <c r="G20" s="33" t="s">
        <v>677</v>
      </c>
    </row>
    <row r="21" spans="1:7" ht="15" thickTop="1">
      <c r="A21" s="30" t="s">
        <v>675</v>
      </c>
      <c r="B21" s="30" t="s">
        <v>678</v>
      </c>
    </row>
    <row r="22" spans="1:7">
      <c r="A22" s="30" t="s">
        <v>468</v>
      </c>
      <c r="B22" t="s">
        <v>101</v>
      </c>
      <c r="C22" t="s">
        <v>13</v>
      </c>
      <c r="D22" t="s">
        <v>580</v>
      </c>
      <c r="E22" t="s">
        <v>288</v>
      </c>
    </row>
    <row r="23" spans="1:7">
      <c r="A23" s="29" t="s">
        <v>316</v>
      </c>
      <c r="B23">
        <v>6</v>
      </c>
      <c r="D23">
        <v>1</v>
      </c>
      <c r="E23">
        <v>7</v>
      </c>
    </row>
    <row r="24" spans="1:7">
      <c r="A24" s="29" t="s">
        <v>625</v>
      </c>
      <c r="B24">
        <v>2</v>
      </c>
      <c r="E24">
        <v>2</v>
      </c>
    </row>
    <row r="25" spans="1:7">
      <c r="A25" s="29" t="s">
        <v>338</v>
      </c>
      <c r="D25">
        <v>1</v>
      </c>
      <c r="E25">
        <v>1</v>
      </c>
    </row>
    <row r="26" spans="1:7">
      <c r="A26" s="29" t="s">
        <v>324</v>
      </c>
      <c r="B26">
        <v>1</v>
      </c>
      <c r="E26">
        <v>1</v>
      </c>
    </row>
    <row r="27" spans="1:7">
      <c r="A27" s="29" t="s">
        <v>501</v>
      </c>
      <c r="C27">
        <v>1</v>
      </c>
      <c r="D27">
        <v>1</v>
      </c>
      <c r="E27">
        <v>2</v>
      </c>
    </row>
    <row r="28" spans="1:7">
      <c r="A28" s="29" t="s">
        <v>594</v>
      </c>
      <c r="D28">
        <v>1</v>
      </c>
      <c r="E28">
        <v>1</v>
      </c>
    </row>
    <row r="29" spans="1:7">
      <c r="A29" s="29" t="s">
        <v>320</v>
      </c>
      <c r="B29">
        <v>2</v>
      </c>
      <c r="D29">
        <v>2</v>
      </c>
      <c r="E29">
        <v>4</v>
      </c>
    </row>
    <row r="30" spans="1:7">
      <c r="A30" s="29" t="s">
        <v>311</v>
      </c>
      <c r="D30">
        <v>7</v>
      </c>
      <c r="E30">
        <v>7</v>
      </c>
    </row>
    <row r="31" spans="1:7">
      <c r="A31" s="29" t="s">
        <v>614</v>
      </c>
      <c r="D31">
        <v>1</v>
      </c>
      <c r="E31">
        <v>1</v>
      </c>
    </row>
    <row r="32" spans="1:7">
      <c r="A32" s="29" t="s">
        <v>341</v>
      </c>
      <c r="C32">
        <v>25</v>
      </c>
      <c r="D32">
        <v>1</v>
      </c>
      <c r="E32">
        <v>26</v>
      </c>
    </row>
    <row r="33" spans="1:5">
      <c r="A33" s="29" t="s">
        <v>537</v>
      </c>
      <c r="B33">
        <v>1</v>
      </c>
      <c r="D33">
        <v>6</v>
      </c>
      <c r="E33">
        <v>7</v>
      </c>
    </row>
    <row r="34" spans="1:5">
      <c r="A34" s="29" t="s">
        <v>306</v>
      </c>
      <c r="B34">
        <v>13</v>
      </c>
      <c r="D34">
        <v>4</v>
      </c>
      <c r="E34">
        <v>17</v>
      </c>
    </row>
    <row r="35" spans="1:5">
      <c r="A35" s="29" t="s">
        <v>288</v>
      </c>
      <c r="B35">
        <v>25</v>
      </c>
      <c r="C35">
        <v>26</v>
      </c>
      <c r="D35">
        <v>25</v>
      </c>
      <c r="E35">
        <v>76</v>
      </c>
    </row>
  </sheetData>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3817C-E1A7-4B37-9A02-E0C1C1F9AFD9}">
  <dimension ref="A1:K31"/>
  <sheetViews>
    <sheetView zoomScaleNormal="100" workbookViewId="0">
      <selection activeCell="A2" sqref="A2:K31"/>
    </sheetView>
  </sheetViews>
  <sheetFormatPr defaultRowHeight="14.45"/>
  <cols>
    <col min="1" max="1" width="22.42578125" bestFit="1" customWidth="1"/>
    <col min="2" max="2" width="8.42578125" bestFit="1" customWidth="1"/>
    <col min="3" max="3" width="19.85546875" bestFit="1" customWidth="1"/>
    <col min="4" max="4" width="19.42578125" bestFit="1" customWidth="1"/>
    <col min="5" max="5" width="20.85546875" bestFit="1" customWidth="1"/>
    <col min="6" max="6" width="12.85546875" bestFit="1" customWidth="1"/>
    <col min="7" max="7" width="12.5703125" bestFit="1" customWidth="1"/>
    <col min="8" max="8" width="10" bestFit="1" customWidth="1"/>
    <col min="9" max="9" width="11.42578125" bestFit="1" customWidth="1"/>
    <col min="10" max="10" width="14.85546875" bestFit="1" customWidth="1"/>
    <col min="11" max="11" width="14.5703125" bestFit="1" customWidth="1"/>
  </cols>
  <sheetData>
    <row r="1" spans="1:11" ht="21">
      <c r="A1" s="4" t="s">
        <v>18</v>
      </c>
    </row>
    <row r="2" spans="1:11">
      <c r="A2" t="s">
        <v>19</v>
      </c>
      <c r="B2" t="s">
        <v>2</v>
      </c>
      <c r="C2" t="s">
        <v>4</v>
      </c>
      <c r="D2" t="s">
        <v>20</v>
      </c>
      <c r="E2" t="s">
        <v>21</v>
      </c>
      <c r="F2" t="s">
        <v>5</v>
      </c>
      <c r="G2" t="s">
        <v>22</v>
      </c>
      <c r="H2" t="s">
        <v>6</v>
      </c>
      <c r="I2" t="s">
        <v>7</v>
      </c>
      <c r="J2" t="s">
        <v>23</v>
      </c>
      <c r="K2" t="s">
        <v>24</v>
      </c>
    </row>
    <row r="3" spans="1:11" ht="29.1">
      <c r="A3" s="1" t="s">
        <v>25</v>
      </c>
      <c r="B3" s="2">
        <v>10</v>
      </c>
      <c r="C3" s="1" t="e" vm="1">
        <v>#VALUE!</v>
      </c>
      <c r="D3" s="1" t="s">
        <v>26</v>
      </c>
      <c r="E3" s="1" t="s">
        <v>27</v>
      </c>
      <c r="F3" s="1" t="s">
        <v>17</v>
      </c>
      <c r="G3" s="1" t="s">
        <v>28</v>
      </c>
      <c r="H3" s="1">
        <v>55.944496000000001</v>
      </c>
      <c r="I3" s="1">
        <v>-3.1132949999999999</v>
      </c>
      <c r="J3" s="1" t="s">
        <v>29</v>
      </c>
      <c r="K3" s="1" t="s">
        <v>18</v>
      </c>
    </row>
    <row r="4" spans="1:11" ht="29.1">
      <c r="A4" s="1" t="s">
        <v>30</v>
      </c>
      <c r="B4" s="2">
        <v>11</v>
      </c>
      <c r="C4" s="1" t="e" vm="1">
        <v>#VALUE!</v>
      </c>
      <c r="D4" s="1" t="s">
        <v>26</v>
      </c>
      <c r="E4" s="1" t="s">
        <v>27</v>
      </c>
      <c r="F4" s="1" t="s">
        <v>17</v>
      </c>
      <c r="G4" s="1" t="s">
        <v>28</v>
      </c>
      <c r="H4" s="1">
        <v>55.933247999999999</v>
      </c>
      <c r="I4" s="1">
        <v>-3.136323</v>
      </c>
      <c r="J4" s="1" t="s">
        <v>29</v>
      </c>
      <c r="K4" s="1" t="s">
        <v>18</v>
      </c>
    </row>
    <row r="5" spans="1:11" ht="29.1">
      <c r="A5" s="1" t="s">
        <v>31</v>
      </c>
      <c r="B5" s="2">
        <v>11</v>
      </c>
      <c r="C5" s="1" t="e" vm="1">
        <v>#VALUE!</v>
      </c>
      <c r="D5" s="1" t="s">
        <v>26</v>
      </c>
      <c r="E5" s="1" t="s">
        <v>27</v>
      </c>
      <c r="F5" s="1" t="s">
        <v>17</v>
      </c>
      <c r="G5" s="1" t="s">
        <v>28</v>
      </c>
      <c r="H5" s="1">
        <v>55.917417</v>
      </c>
      <c r="I5" s="1">
        <v>-3.2928579999999998</v>
      </c>
      <c r="J5" s="1" t="s">
        <v>29</v>
      </c>
      <c r="K5" s="1" t="s">
        <v>18</v>
      </c>
    </row>
    <row r="6" spans="1:11">
      <c r="A6" s="1" t="s">
        <v>25</v>
      </c>
      <c r="B6" s="2">
        <v>8</v>
      </c>
      <c r="C6" s="1" t="e" vm="1">
        <v>#VALUE!</v>
      </c>
      <c r="D6" s="1" t="s">
        <v>32</v>
      </c>
      <c r="E6" s="1" t="s">
        <v>27</v>
      </c>
      <c r="F6" s="1" t="s">
        <v>17</v>
      </c>
      <c r="G6" s="1" t="s">
        <v>28</v>
      </c>
      <c r="H6" s="1">
        <v>55.944496000000001</v>
      </c>
      <c r="I6" s="1">
        <v>-3.1132949999999999</v>
      </c>
      <c r="J6" s="1" t="s">
        <v>33</v>
      </c>
      <c r="K6" s="1" t="s">
        <v>18</v>
      </c>
    </row>
    <row r="7" spans="1:11" ht="29.1">
      <c r="A7" s="1" t="s">
        <v>34</v>
      </c>
      <c r="B7" s="2"/>
      <c r="C7" s="1" t="e" vm="1">
        <v>#VALUE!</v>
      </c>
      <c r="D7" s="1"/>
      <c r="E7" s="1" t="s">
        <v>35</v>
      </c>
      <c r="F7" s="1" t="s">
        <v>17</v>
      </c>
      <c r="G7" s="1" t="s">
        <v>28</v>
      </c>
      <c r="H7" s="1">
        <v>55.973602999999997</v>
      </c>
      <c r="I7" s="1">
        <v>-3.2541120000000001</v>
      </c>
      <c r="J7" s="1"/>
      <c r="K7" s="1" t="s">
        <v>18</v>
      </c>
    </row>
    <row r="8" spans="1:11">
      <c r="A8" s="1" t="s">
        <v>36</v>
      </c>
      <c r="B8" s="2">
        <v>52</v>
      </c>
      <c r="C8" s="1" t="e" vm="1">
        <v>#VALUE!</v>
      </c>
      <c r="D8" s="1" t="s">
        <v>37</v>
      </c>
      <c r="E8" s="1" t="s">
        <v>38</v>
      </c>
      <c r="F8" s="1" t="s">
        <v>12</v>
      </c>
      <c r="G8" s="1">
        <v>2024</v>
      </c>
      <c r="H8" s="1">
        <v>55.973602999999997</v>
      </c>
      <c r="I8" s="1">
        <v>-3.2541120000000001</v>
      </c>
      <c r="J8" s="1"/>
      <c r="K8" s="1" t="s">
        <v>18</v>
      </c>
    </row>
    <row r="9" spans="1:11">
      <c r="A9" s="1" t="s">
        <v>39</v>
      </c>
      <c r="B9" s="2">
        <v>52</v>
      </c>
      <c r="C9" s="1" t="e" vm="1">
        <v>#VALUE!</v>
      </c>
      <c r="D9" s="1" t="s">
        <v>37</v>
      </c>
      <c r="E9" s="1" t="s">
        <v>38</v>
      </c>
      <c r="F9" s="1" t="s">
        <v>12</v>
      </c>
      <c r="G9" s="1">
        <v>2024</v>
      </c>
      <c r="H9" s="1">
        <v>55.598416</v>
      </c>
      <c r="I9" s="1">
        <v>-2.4349249999999998</v>
      </c>
      <c r="J9" s="1"/>
      <c r="K9" s="1" t="s">
        <v>18</v>
      </c>
    </row>
    <row r="10" spans="1:11">
      <c r="A10" s="1" t="s">
        <v>40</v>
      </c>
      <c r="B10" s="3"/>
      <c r="C10" s="1" t="e" vm="1">
        <v>#VALUE!</v>
      </c>
      <c r="D10" s="1" t="s">
        <v>37</v>
      </c>
      <c r="E10" s="1" t="s">
        <v>38</v>
      </c>
      <c r="F10" s="1" t="s">
        <v>12</v>
      </c>
      <c r="G10" s="1">
        <v>2024</v>
      </c>
      <c r="H10" s="1">
        <v>55.987081000000003</v>
      </c>
      <c r="I10" s="1">
        <v>-3.3875760000000001</v>
      </c>
      <c r="J10" s="1"/>
      <c r="K10" s="1" t="s">
        <v>18</v>
      </c>
    </row>
    <row r="11" spans="1:11">
      <c r="A11" s="1" t="s">
        <v>41</v>
      </c>
      <c r="B11" s="2" t="s">
        <v>42</v>
      </c>
      <c r="C11" s="1" t="e" vm="2">
        <v>#VALUE!</v>
      </c>
      <c r="D11" s="1" t="s">
        <v>37</v>
      </c>
      <c r="E11" s="1" t="s">
        <v>38</v>
      </c>
      <c r="F11" s="1" t="s">
        <v>43</v>
      </c>
      <c r="G11" s="1">
        <v>2025</v>
      </c>
      <c r="H11" s="1">
        <v>56.484468999999997</v>
      </c>
      <c r="I11" s="1">
        <v>-2.9771640000000001</v>
      </c>
      <c r="J11" s="1"/>
      <c r="K11" s="1" t="s">
        <v>18</v>
      </c>
    </row>
    <row r="12" spans="1:11">
      <c r="A12" s="1" t="s">
        <v>44</v>
      </c>
      <c r="B12" s="2" t="s">
        <v>42</v>
      </c>
      <c r="C12" s="1" t="e" vm="2">
        <v>#VALUE!</v>
      </c>
      <c r="D12" s="1" t="s">
        <v>37</v>
      </c>
      <c r="E12" s="1" t="s">
        <v>38</v>
      </c>
      <c r="F12" s="1" t="s">
        <v>43</v>
      </c>
      <c r="G12" s="1">
        <v>2025</v>
      </c>
      <c r="H12" s="1"/>
      <c r="I12" s="1"/>
      <c r="J12" s="1"/>
      <c r="K12" s="1" t="s">
        <v>18</v>
      </c>
    </row>
    <row r="13" spans="1:11" ht="29.1">
      <c r="A13" s="1" t="s">
        <v>45</v>
      </c>
      <c r="B13" s="3"/>
      <c r="C13" s="1" t="e" vm="3">
        <v>#VALUE!</v>
      </c>
      <c r="D13" s="1" t="s">
        <v>37</v>
      </c>
      <c r="E13" s="1" t="s">
        <v>38</v>
      </c>
      <c r="F13" s="1" t="s">
        <v>12</v>
      </c>
      <c r="G13" s="1">
        <v>2024</v>
      </c>
      <c r="H13" s="1">
        <v>55.079903000000002</v>
      </c>
      <c r="I13" s="1">
        <v>-3.6346090000000002</v>
      </c>
      <c r="J13" s="1"/>
      <c r="K13" s="1" t="s">
        <v>18</v>
      </c>
    </row>
    <row r="14" spans="1:11" ht="29.1">
      <c r="A14" s="1" t="s">
        <v>46</v>
      </c>
      <c r="B14" s="3"/>
      <c r="C14" s="1" t="e" vm="3">
        <v>#VALUE!</v>
      </c>
      <c r="D14" s="1" t="s">
        <v>37</v>
      </c>
      <c r="E14" s="1" t="s">
        <v>38</v>
      </c>
      <c r="F14" s="1" t="s">
        <v>12</v>
      </c>
      <c r="G14" s="1">
        <v>2024</v>
      </c>
      <c r="H14" s="1">
        <v>54.905529000000001</v>
      </c>
      <c r="I14" s="1">
        <v>-5.0036949999999996</v>
      </c>
      <c r="J14" s="1"/>
      <c r="K14" s="1" t="s">
        <v>18</v>
      </c>
    </row>
    <row r="15" spans="1:11">
      <c r="A15" s="1" t="s">
        <v>47</v>
      </c>
      <c r="B15" s="3"/>
      <c r="C15" s="1" t="e" vm="4">
        <v>#VALUE!</v>
      </c>
      <c r="D15" s="1"/>
      <c r="E15" s="1" t="s">
        <v>35</v>
      </c>
      <c r="F15" s="1" t="s">
        <v>12</v>
      </c>
      <c r="G15" s="1">
        <v>2024</v>
      </c>
      <c r="H15" s="1">
        <v>55.598416</v>
      </c>
      <c r="I15" s="1">
        <v>-2.4349249999999998</v>
      </c>
      <c r="J15" s="1"/>
      <c r="K15" s="1" t="s">
        <v>18</v>
      </c>
    </row>
    <row r="16" spans="1:11">
      <c r="A16" s="1" t="s">
        <v>48</v>
      </c>
      <c r="B16" s="3"/>
      <c r="C16" s="1" t="e" vm="5">
        <v>#VALUE!</v>
      </c>
      <c r="D16" s="1" t="s">
        <v>49</v>
      </c>
      <c r="E16" s="1"/>
      <c r="F16" s="1" t="s">
        <v>12</v>
      </c>
      <c r="G16" s="1">
        <v>2024</v>
      </c>
      <c r="H16" s="1">
        <v>55.819682999999998</v>
      </c>
      <c r="I16" s="1">
        <v>-4.0181060000000004</v>
      </c>
      <c r="J16" s="1"/>
      <c r="K16" s="1" t="s">
        <v>18</v>
      </c>
    </row>
    <row r="17" spans="1:11">
      <c r="A17" s="1" t="s">
        <v>48</v>
      </c>
      <c r="B17" s="2">
        <v>30</v>
      </c>
      <c r="C17" s="1" t="e" vm="5">
        <v>#VALUE!</v>
      </c>
      <c r="D17" s="1" t="s">
        <v>37</v>
      </c>
      <c r="E17" s="1" t="s">
        <v>38</v>
      </c>
      <c r="F17" s="1" t="s">
        <v>12</v>
      </c>
      <c r="G17" s="1">
        <v>2024</v>
      </c>
      <c r="H17" s="1">
        <v>55.819682999999998</v>
      </c>
      <c r="I17" s="1">
        <v>-4.0181060000000004</v>
      </c>
      <c r="J17" s="1"/>
      <c r="K17" s="1" t="s">
        <v>18</v>
      </c>
    </row>
    <row r="18" spans="1:11">
      <c r="A18" s="1" t="s">
        <v>50</v>
      </c>
      <c r="B18" s="3"/>
      <c r="C18" s="1" t="e" vm="6">
        <v>#VALUE!</v>
      </c>
      <c r="D18" s="1" t="s">
        <v>37</v>
      </c>
      <c r="E18" s="1" t="s">
        <v>38</v>
      </c>
      <c r="F18" s="1" t="s">
        <v>12</v>
      </c>
      <c r="G18" s="1">
        <v>2024</v>
      </c>
      <c r="H18" s="1">
        <v>55.612794000000001</v>
      </c>
      <c r="I18" s="1">
        <v>-2.8128190000000002</v>
      </c>
      <c r="J18" s="1"/>
      <c r="K18" s="1" t="s">
        <v>18</v>
      </c>
    </row>
    <row r="19" spans="1:11">
      <c r="A19" s="1" t="s">
        <v>51</v>
      </c>
      <c r="B19" s="3"/>
      <c r="C19" s="1" t="e" vm="6">
        <v>#VALUE!</v>
      </c>
      <c r="D19" s="1" t="s">
        <v>37</v>
      </c>
      <c r="E19" s="1" t="s">
        <v>38</v>
      </c>
      <c r="F19" s="1" t="s">
        <v>12</v>
      </c>
      <c r="G19" s="1">
        <v>2024</v>
      </c>
      <c r="H19" s="1">
        <v>55.479649999999999</v>
      </c>
      <c r="I19" s="1">
        <v>-2.5485609999999999</v>
      </c>
      <c r="J19" s="1"/>
      <c r="K19" s="1" t="s">
        <v>18</v>
      </c>
    </row>
    <row r="20" spans="1:11">
      <c r="A20" s="1" t="s">
        <v>52</v>
      </c>
      <c r="B20" s="3"/>
      <c r="C20" s="1" t="e" vm="6">
        <v>#VALUE!</v>
      </c>
      <c r="D20" s="1" t="s">
        <v>37</v>
      </c>
      <c r="E20" s="1" t="s">
        <v>38</v>
      </c>
      <c r="F20" s="1" t="s">
        <v>12</v>
      </c>
      <c r="G20" s="1">
        <v>2024</v>
      </c>
      <c r="H20" s="1">
        <v>55.638781000000002</v>
      </c>
      <c r="I20" s="1">
        <v>-2.6615340000000001</v>
      </c>
      <c r="J20" s="1"/>
      <c r="K20" s="1" t="s">
        <v>18</v>
      </c>
    </row>
    <row r="21" spans="1:11">
      <c r="A21" s="1" t="s">
        <v>53</v>
      </c>
      <c r="B21" s="3"/>
      <c r="C21" s="1" t="e" vm="6">
        <v>#VALUE!</v>
      </c>
      <c r="D21" s="1" t="s">
        <v>37</v>
      </c>
      <c r="E21" s="1" t="s">
        <v>38</v>
      </c>
      <c r="F21" s="1" t="s">
        <v>12</v>
      </c>
      <c r="G21" s="1">
        <v>2024</v>
      </c>
      <c r="H21" s="1">
        <v>55.646163999999999</v>
      </c>
      <c r="I21" s="1">
        <v>-3.1914889999999998</v>
      </c>
      <c r="J21" s="1"/>
      <c r="K21" s="1" t="s">
        <v>18</v>
      </c>
    </row>
    <row r="22" spans="1:11">
      <c r="A22" s="1" t="s">
        <v>54</v>
      </c>
      <c r="B22" s="3"/>
      <c r="C22" s="1" t="e" vm="6">
        <v>#VALUE!</v>
      </c>
      <c r="D22" s="1" t="s">
        <v>37</v>
      </c>
      <c r="E22" s="1" t="s">
        <v>38</v>
      </c>
      <c r="F22" s="1" t="s">
        <v>12</v>
      </c>
      <c r="G22" s="1">
        <v>2024</v>
      </c>
      <c r="H22" s="1">
        <v>55.549106000000002</v>
      </c>
      <c r="I22" s="1">
        <v>-2.8338999999999999</v>
      </c>
      <c r="J22" s="1"/>
      <c r="K22" s="1" t="s">
        <v>18</v>
      </c>
    </row>
    <row r="23" spans="1:11">
      <c r="A23" s="1" t="s">
        <v>51</v>
      </c>
      <c r="B23" s="2">
        <v>17</v>
      </c>
      <c r="C23" s="1" t="e" vm="6">
        <v>#VALUE!</v>
      </c>
      <c r="D23" s="1"/>
      <c r="E23" s="1" t="s">
        <v>35</v>
      </c>
      <c r="F23" s="1" t="s">
        <v>12</v>
      </c>
      <c r="G23" s="1">
        <v>2024</v>
      </c>
      <c r="H23" s="1">
        <v>55.479649999999999</v>
      </c>
      <c r="I23" s="1">
        <v>-2.5485609999999999</v>
      </c>
      <c r="J23" s="1"/>
      <c r="K23" s="1" t="s">
        <v>18</v>
      </c>
    </row>
    <row r="24" spans="1:11">
      <c r="A24" s="1" t="s">
        <v>55</v>
      </c>
      <c r="B24" s="2"/>
      <c r="C24" s="1" t="e" vm="6">
        <v>#VALUE!</v>
      </c>
      <c r="D24" s="1"/>
      <c r="E24" s="1" t="s">
        <v>35</v>
      </c>
      <c r="F24" s="1" t="s">
        <v>17</v>
      </c>
      <c r="G24" s="1"/>
      <c r="H24" s="1">
        <v>55.598416</v>
      </c>
      <c r="I24" s="1">
        <v>-2.4349249999999998</v>
      </c>
      <c r="J24" s="1"/>
      <c r="K24" s="1" t="s">
        <v>18</v>
      </c>
    </row>
    <row r="25" spans="1:11">
      <c r="A25" s="1" t="s">
        <v>50</v>
      </c>
      <c r="B25" s="2"/>
      <c r="C25" s="1" t="e" vm="6">
        <v>#VALUE!</v>
      </c>
      <c r="D25" s="1"/>
      <c r="E25" s="1" t="s">
        <v>35</v>
      </c>
      <c r="F25" s="1" t="s">
        <v>17</v>
      </c>
      <c r="G25" s="1"/>
      <c r="H25" s="1">
        <v>55.612794000000001</v>
      </c>
      <c r="I25" s="1">
        <v>-2.8128190000000002</v>
      </c>
      <c r="J25" s="1"/>
      <c r="K25" s="1" t="s">
        <v>18</v>
      </c>
    </row>
    <row r="26" spans="1:11">
      <c r="A26" s="1" t="s">
        <v>56</v>
      </c>
      <c r="B26" s="2"/>
      <c r="C26" s="1" t="e" vm="6">
        <v>#VALUE!</v>
      </c>
      <c r="D26" s="1"/>
      <c r="E26" s="1" t="s">
        <v>35</v>
      </c>
      <c r="F26" s="1" t="s">
        <v>17</v>
      </c>
      <c r="G26" s="1"/>
      <c r="H26" s="1">
        <v>55.421556000000002</v>
      </c>
      <c r="I26" s="1">
        <v>-2.7942399999999998</v>
      </c>
      <c r="J26" s="1"/>
      <c r="K26" s="1" t="s">
        <v>18</v>
      </c>
    </row>
    <row r="27" spans="1:11">
      <c r="A27" s="1" t="s">
        <v>52</v>
      </c>
      <c r="B27" s="2"/>
      <c r="C27" s="1" t="e" vm="6">
        <v>#VALUE!</v>
      </c>
      <c r="D27" s="1"/>
      <c r="E27" s="1" t="s">
        <v>35</v>
      </c>
      <c r="F27" s="1" t="s">
        <v>17</v>
      </c>
      <c r="G27" s="1"/>
      <c r="H27" s="1">
        <v>55.638781000000002</v>
      </c>
      <c r="I27" s="1">
        <v>-2.6615340000000001</v>
      </c>
      <c r="J27" s="1"/>
      <c r="K27" s="1" t="s">
        <v>18</v>
      </c>
    </row>
    <row r="28" spans="1:11">
      <c r="A28" s="1" t="s">
        <v>54</v>
      </c>
      <c r="B28" s="2"/>
      <c r="C28" s="1" t="e" vm="6">
        <v>#VALUE!</v>
      </c>
      <c r="D28" s="1"/>
      <c r="E28" s="1" t="s">
        <v>35</v>
      </c>
      <c r="F28" s="1" t="s">
        <v>17</v>
      </c>
      <c r="G28" s="1"/>
      <c r="H28" s="1">
        <v>55.549106000000002</v>
      </c>
      <c r="I28" s="1">
        <v>-2.8338999999999999</v>
      </c>
      <c r="J28" s="1"/>
      <c r="K28" s="1" t="s">
        <v>18</v>
      </c>
    </row>
    <row r="29" spans="1:11">
      <c r="A29" s="1" t="s">
        <v>55</v>
      </c>
      <c r="B29" s="2"/>
      <c r="C29" s="1" t="e" vm="6">
        <v>#VALUE!</v>
      </c>
      <c r="D29" s="1" t="s">
        <v>37</v>
      </c>
      <c r="E29" s="1" t="s">
        <v>38</v>
      </c>
      <c r="F29" s="1" t="s">
        <v>17</v>
      </c>
      <c r="G29" s="1"/>
      <c r="H29" s="1">
        <v>55.598416</v>
      </c>
      <c r="I29" s="1">
        <v>-2.4349249999999998</v>
      </c>
      <c r="J29" s="1"/>
      <c r="K29" s="1" t="s">
        <v>18</v>
      </c>
    </row>
    <row r="30" spans="1:11">
      <c r="A30" s="1" t="s">
        <v>53</v>
      </c>
      <c r="B30" s="2"/>
      <c r="C30" s="1" t="e" vm="6">
        <v>#VALUE!</v>
      </c>
      <c r="D30" s="1" t="s">
        <v>37</v>
      </c>
      <c r="E30" s="1" t="s">
        <v>38</v>
      </c>
      <c r="F30" s="1" t="s">
        <v>17</v>
      </c>
      <c r="G30" s="1"/>
      <c r="H30" s="1">
        <v>55.646163999999999</v>
      </c>
      <c r="I30" s="1">
        <v>-3.1914889999999998</v>
      </c>
      <c r="J30" s="1"/>
      <c r="K30" s="1" t="s">
        <v>18</v>
      </c>
    </row>
    <row r="31" spans="1:11">
      <c r="A31" s="1" t="s">
        <v>57</v>
      </c>
      <c r="B31" s="2" t="s">
        <v>42</v>
      </c>
      <c r="C31" s="1" t="e" vm="7">
        <v>#VALUE!</v>
      </c>
      <c r="D31" s="1" t="s">
        <v>37</v>
      </c>
      <c r="E31" s="1" t="s">
        <v>38</v>
      </c>
      <c r="F31" s="1" t="s">
        <v>43</v>
      </c>
      <c r="G31" s="1">
        <v>2025</v>
      </c>
      <c r="H31" s="1">
        <v>55.502858000000003</v>
      </c>
      <c r="I31" s="1">
        <v>-4.6040679999999998</v>
      </c>
      <c r="J31" s="1"/>
      <c r="K31" s="1" t="s">
        <v>18</v>
      </c>
    </row>
  </sheetData>
  <conditionalFormatting sqref="A3:K31">
    <cfRule type="expression" dxfId="149" priority="1">
      <formula xml:space="preserve"> $F3="To be delivered"</formula>
    </cfRule>
  </conditionalFormatting>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FA7DD-B337-44D1-AF9E-97DD0081DE7C}">
  <dimension ref="A1:A11"/>
  <sheetViews>
    <sheetView tabSelected="1" workbookViewId="0">
      <selection activeCell="C8" sqref="C8"/>
    </sheetView>
  </sheetViews>
  <sheetFormatPr defaultRowHeight="14.45"/>
  <cols>
    <col min="1" max="1" width="26.140625" customWidth="1"/>
  </cols>
  <sheetData>
    <row r="1" spans="1:1" ht="20.100000000000001" thickBot="1">
      <c r="A1" s="25" t="s">
        <v>58</v>
      </c>
    </row>
    <row r="2" spans="1:1" ht="15" thickTop="1"/>
    <row r="3" spans="1:1">
      <c r="A3" s="80" t="s">
        <v>59</v>
      </c>
    </row>
    <row r="4" spans="1:1">
      <c r="A4" s="80" t="s">
        <v>60</v>
      </c>
    </row>
    <row r="5" spans="1:1">
      <c r="A5" s="80" t="s">
        <v>61</v>
      </c>
    </row>
    <row r="6" spans="1:1">
      <c r="A6" s="80" t="s">
        <v>62</v>
      </c>
    </row>
    <row r="7" spans="1:1">
      <c r="A7" s="80" t="s">
        <v>63</v>
      </c>
    </row>
    <row r="8" spans="1:1">
      <c r="A8" s="80" t="s">
        <v>64</v>
      </c>
    </row>
    <row r="9" spans="1:1">
      <c r="A9" s="80" t="s">
        <v>65</v>
      </c>
    </row>
    <row r="10" spans="1:1">
      <c r="A10" s="80" t="s">
        <v>66</v>
      </c>
    </row>
    <row r="11" spans="1:1">
      <c r="A11" s="80" t="s">
        <v>67</v>
      </c>
    </row>
  </sheetData>
  <hyperlinks>
    <hyperlink ref="A3" location="'Career Awareness'!A1" display="Career Awareness (CA)" xr:uid="{4E11DFA6-94EB-487C-B06F-0E02138EB484}"/>
    <hyperlink ref="A4" location="'CA - Charts'!A1" display="CA - Charts" xr:uid="{973CCCDD-2C46-4F3B-AC47-AF43A399147E}"/>
    <hyperlink ref="A5" location="'Pipeline Breakdown'!A1" display="Pipeline Breakdown (PB)" xr:uid="{3CF2F4A9-0F42-48D5-A4BE-F95A70F58AB9}"/>
    <hyperlink ref="A6" location="'University Data Breakdown'!A1" display="University Pipeline Breakdown" xr:uid="{4A0C4C43-A6CD-428F-B8C5-1910E594C1BB}"/>
    <hyperlink ref="A7" location="'PB - Charts'!A1" display="PB - Charts" xr:uid="{6CCF63F6-CB84-47EA-A6BC-0B339E6EB938}"/>
    <hyperlink ref="A11" location="'Funding - Charts'!A1" display="Funding - Charts" xr:uid="{46D2B405-3D13-40A1-8C90-C7E93A19BCA7}"/>
    <hyperlink ref="A10" location="Funding!A1" display="Funding" xr:uid="{7180B1DD-C4A7-406D-B26B-469BE09E7FA1}"/>
    <hyperlink ref="A9" location="'WBL - Charts'!A1" display="WBL - Charts" xr:uid="{92CB3AAD-B808-4F22-A380-920E37077B75}"/>
    <hyperlink ref="A8" location="'WB Learning'!A1" display="WB Learning (WBL)" xr:uid="{C1B8F775-3F86-4FB1-84DA-0C00E7E0E49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86AAB-075B-4F36-892E-A9DE9DBA9D37}">
  <dimension ref="A1:AV140"/>
  <sheetViews>
    <sheetView zoomScale="80" zoomScaleNormal="80" workbookViewId="0">
      <selection activeCell="A8" sqref="A8"/>
    </sheetView>
  </sheetViews>
  <sheetFormatPr defaultColWidth="8.7109375" defaultRowHeight="14.45"/>
  <cols>
    <col min="1" max="1" width="57.7109375" style="6" customWidth="1"/>
    <col min="2" max="2" width="12.7109375" style="1" customWidth="1"/>
    <col min="3" max="3" width="33.7109375" style="1" customWidth="1"/>
    <col min="4" max="4" width="38.7109375" style="1" customWidth="1"/>
    <col min="5" max="5" width="16.140625" style="1" customWidth="1"/>
    <col min="6" max="6" width="17.42578125" style="1" bestFit="1" customWidth="1"/>
    <col min="7" max="7" width="14.140625" style="1" customWidth="1"/>
    <col min="8" max="8" width="29.5703125" style="1" customWidth="1"/>
    <col min="9" max="16384" width="8.7109375" style="1"/>
  </cols>
  <sheetData>
    <row r="1" spans="1:37" ht="20.100000000000001" thickBot="1">
      <c r="A1" s="32" t="s">
        <v>68</v>
      </c>
      <c r="B1" s="9"/>
    </row>
    <row r="2" spans="1:37" ht="18.95" thickTop="1">
      <c r="A2" s="8"/>
      <c r="B2" s="9"/>
    </row>
    <row r="3" spans="1:37" ht="72.599999999999994">
      <c r="A3" s="31" t="s">
        <v>69</v>
      </c>
      <c r="B3" s="31"/>
      <c r="C3" s="31"/>
      <c r="D3" s="31"/>
      <c r="E3" s="31"/>
      <c r="F3" s="31"/>
      <c r="G3" s="31"/>
      <c r="H3" s="31"/>
      <c r="I3" s="31"/>
      <c r="J3" s="31"/>
      <c r="K3" s="31"/>
      <c r="L3" s="31"/>
      <c r="M3" s="31"/>
      <c r="N3" s="31"/>
      <c r="O3" s="31"/>
    </row>
    <row r="4" spans="1:37" ht="29.1">
      <c r="A4" s="31" t="s">
        <v>70</v>
      </c>
      <c r="B4" s="31"/>
      <c r="C4" s="31"/>
      <c r="D4" s="31"/>
      <c r="E4" s="31"/>
      <c r="F4" s="31"/>
      <c r="G4" s="31"/>
      <c r="H4" s="31"/>
      <c r="I4" s="31"/>
      <c r="J4" s="31"/>
      <c r="K4" s="31"/>
      <c r="L4" s="31"/>
      <c r="M4" s="31"/>
      <c r="N4" s="31"/>
      <c r="O4" s="31"/>
    </row>
    <row r="5" spans="1:37" ht="105.6" customHeight="1">
      <c r="A5" s="31" t="s">
        <v>71</v>
      </c>
      <c r="B5" s="31"/>
      <c r="C5" s="31"/>
      <c r="D5" s="31"/>
      <c r="E5" s="31"/>
      <c r="F5" s="31"/>
      <c r="G5" s="31"/>
      <c r="H5" s="31"/>
      <c r="I5" s="31"/>
      <c r="J5" s="31"/>
      <c r="K5" s="31"/>
      <c r="L5" s="31"/>
      <c r="M5" s="31"/>
      <c r="N5" s="31"/>
      <c r="O5" s="31"/>
    </row>
    <row r="6" spans="1:37" ht="101.45">
      <c r="A6" s="31" t="s">
        <v>72</v>
      </c>
      <c r="B6" s="31"/>
      <c r="C6" s="31"/>
      <c r="D6" s="31"/>
      <c r="E6" s="31"/>
      <c r="F6" s="31"/>
      <c r="G6" s="31"/>
      <c r="H6" s="31"/>
      <c r="I6" s="31"/>
      <c r="J6" s="31"/>
      <c r="K6" s="31"/>
      <c r="L6" s="31"/>
      <c r="M6" s="31"/>
      <c r="N6" s="31"/>
      <c r="O6" s="31"/>
    </row>
    <row r="7" spans="1:37" ht="18.600000000000001">
      <c r="A7" s="8"/>
      <c r="B7" s="9"/>
      <c r="P7" s="5"/>
      <c r="Q7" s="5"/>
      <c r="R7" s="5"/>
      <c r="S7" s="5"/>
      <c r="T7" s="5"/>
      <c r="U7" s="5"/>
      <c r="V7" s="5"/>
      <c r="W7" s="5"/>
      <c r="X7" s="5"/>
      <c r="Y7" s="5"/>
      <c r="Z7" s="5"/>
      <c r="AA7" s="5"/>
      <c r="AB7" s="5"/>
      <c r="AC7" s="5"/>
      <c r="AD7" s="5"/>
      <c r="AE7" s="5"/>
      <c r="AF7" s="5"/>
      <c r="AG7" s="5"/>
      <c r="AH7" s="5"/>
      <c r="AI7" s="5"/>
      <c r="AJ7" s="5"/>
      <c r="AK7" s="5"/>
    </row>
    <row r="8" spans="1:37" ht="15" thickBot="1">
      <c r="A8" s="47" t="s">
        <v>73</v>
      </c>
      <c r="P8" s="5"/>
      <c r="Q8" s="5"/>
      <c r="R8" s="5"/>
      <c r="S8" s="5"/>
      <c r="T8" s="5"/>
      <c r="U8" s="5"/>
      <c r="V8" s="5"/>
      <c r="W8" s="5"/>
      <c r="X8" s="5"/>
      <c r="Y8" s="5"/>
      <c r="Z8" s="5"/>
      <c r="AA8" s="5"/>
      <c r="AB8" s="5"/>
      <c r="AC8" s="5"/>
      <c r="AD8" s="5"/>
      <c r="AE8" s="5"/>
      <c r="AF8" s="5"/>
      <c r="AG8" s="5"/>
      <c r="AH8" s="5"/>
      <c r="AI8" s="5"/>
      <c r="AJ8" s="5"/>
      <c r="AK8" s="5"/>
    </row>
    <row r="9" spans="1:37" ht="29.45" thickTop="1">
      <c r="A9" s="6" t="s">
        <v>74</v>
      </c>
      <c r="B9" s="1" t="s">
        <v>75</v>
      </c>
      <c r="C9" s="1" t="s">
        <v>21</v>
      </c>
      <c r="D9" s="1" t="s">
        <v>23</v>
      </c>
      <c r="E9" s="1" t="s">
        <v>76</v>
      </c>
      <c r="F9" s="2" t="s">
        <v>4</v>
      </c>
      <c r="G9" s="1" t="s">
        <v>5</v>
      </c>
      <c r="H9" s="1" t="s">
        <v>77</v>
      </c>
      <c r="P9" s="5"/>
      <c r="Q9" s="5"/>
      <c r="R9" s="5"/>
      <c r="S9" s="5"/>
      <c r="T9" s="5"/>
      <c r="U9" s="5"/>
      <c r="V9" s="5"/>
      <c r="W9" s="5"/>
      <c r="X9" s="5"/>
      <c r="Y9" s="5"/>
      <c r="Z9" s="5"/>
      <c r="AA9" s="5"/>
      <c r="AB9" s="5"/>
      <c r="AC9" s="5"/>
      <c r="AD9" s="5"/>
      <c r="AE9" s="5"/>
      <c r="AF9" s="5"/>
      <c r="AG9" s="5"/>
      <c r="AH9" s="5"/>
      <c r="AI9" s="5"/>
      <c r="AJ9" s="5"/>
      <c r="AK9" s="5"/>
    </row>
    <row r="10" spans="1:37">
      <c r="A10" s="6" t="s">
        <v>9</v>
      </c>
      <c r="B10" s="2">
        <v>15</v>
      </c>
      <c r="C10" s="2" t="s">
        <v>78</v>
      </c>
      <c r="D10" s="2" t="s">
        <v>10</v>
      </c>
      <c r="E10" s="26"/>
      <c r="F10" s="2" t="e" vm="8">
        <v>#VALUE!</v>
      </c>
      <c r="G10" s="2" t="s">
        <v>12</v>
      </c>
      <c r="H10" s="2" t="s">
        <v>13</v>
      </c>
      <c r="P10" s="5"/>
      <c r="Q10" s="5"/>
      <c r="R10" s="5"/>
      <c r="S10" s="5"/>
      <c r="T10" s="5"/>
      <c r="U10" s="5"/>
      <c r="V10" s="5"/>
      <c r="W10" s="5"/>
      <c r="X10" s="5"/>
      <c r="Y10" s="5"/>
      <c r="Z10" s="5"/>
      <c r="AA10" s="5"/>
      <c r="AB10" s="5"/>
      <c r="AC10" s="5"/>
      <c r="AD10" s="5"/>
      <c r="AE10" s="5"/>
      <c r="AF10" s="5"/>
      <c r="AG10" s="5"/>
      <c r="AH10" s="5"/>
      <c r="AI10" s="5"/>
      <c r="AJ10" s="5"/>
      <c r="AK10" s="5"/>
    </row>
    <row r="11" spans="1:37">
      <c r="A11" s="6" t="s">
        <v>14</v>
      </c>
      <c r="B11" s="2">
        <v>20</v>
      </c>
      <c r="C11" s="2" t="s">
        <v>78</v>
      </c>
      <c r="D11" s="2" t="s">
        <v>15</v>
      </c>
      <c r="E11" s="26"/>
      <c r="F11" s="2" t="e" vm="9">
        <v>#VALUE!</v>
      </c>
      <c r="G11" s="2" t="s">
        <v>12</v>
      </c>
      <c r="H11" s="2" t="s">
        <v>13</v>
      </c>
      <c r="P11" s="5"/>
      <c r="Q11" s="5"/>
      <c r="R11" s="5"/>
      <c r="S11" s="5"/>
      <c r="T11" s="5"/>
      <c r="U11" s="5"/>
      <c r="V11" s="5"/>
      <c r="W11" s="5"/>
      <c r="X11" s="5"/>
      <c r="Y11" s="5"/>
      <c r="Z11" s="5"/>
      <c r="AA11" s="5"/>
      <c r="AB11" s="5"/>
      <c r="AC11" s="5"/>
      <c r="AD11" s="5"/>
      <c r="AE11" s="5"/>
      <c r="AF11" s="5"/>
      <c r="AG11" s="5"/>
      <c r="AH11" s="5"/>
      <c r="AI11" s="5"/>
      <c r="AJ11" s="5"/>
      <c r="AK11" s="5"/>
    </row>
    <row r="12" spans="1:37">
      <c r="A12" s="6" t="s">
        <v>79</v>
      </c>
      <c r="B12" s="2">
        <v>140</v>
      </c>
      <c r="C12" s="2" t="s">
        <v>78</v>
      </c>
      <c r="D12" s="2" t="s">
        <v>80</v>
      </c>
      <c r="E12" s="26"/>
      <c r="F12" s="2" t="e" vm="10">
        <v>#VALUE!</v>
      </c>
      <c r="G12" s="2" t="s">
        <v>12</v>
      </c>
      <c r="H12" s="2" t="s">
        <v>13</v>
      </c>
      <c r="P12" s="5"/>
      <c r="Q12" s="5"/>
      <c r="R12" s="5"/>
      <c r="S12" s="5"/>
      <c r="T12" s="5"/>
      <c r="U12" s="5"/>
      <c r="V12" s="5"/>
      <c r="W12" s="5"/>
      <c r="X12" s="5"/>
      <c r="Y12" s="5"/>
      <c r="Z12" s="5"/>
      <c r="AA12" s="5"/>
      <c r="AB12" s="5"/>
      <c r="AC12" s="5"/>
      <c r="AD12" s="5"/>
      <c r="AE12" s="5"/>
      <c r="AF12" s="5"/>
      <c r="AG12" s="5"/>
      <c r="AH12" s="5"/>
      <c r="AI12" s="5"/>
      <c r="AJ12" s="5"/>
      <c r="AK12" s="5"/>
    </row>
    <row r="13" spans="1:37">
      <c r="A13" s="6" t="s">
        <v>81</v>
      </c>
      <c r="B13" s="2" t="s">
        <v>42</v>
      </c>
      <c r="C13" s="2" t="s">
        <v>78</v>
      </c>
      <c r="D13" s="2" t="s">
        <v>82</v>
      </c>
      <c r="E13" s="26"/>
      <c r="F13" s="2" t="e" vm="11">
        <v>#VALUE!</v>
      </c>
      <c r="G13" s="2" t="s">
        <v>17</v>
      </c>
      <c r="H13" s="2" t="s">
        <v>13</v>
      </c>
      <c r="P13" s="5"/>
      <c r="Q13" s="5"/>
      <c r="R13" s="5"/>
      <c r="S13" s="5"/>
      <c r="T13" s="5"/>
      <c r="U13" s="5"/>
      <c r="V13" s="5"/>
      <c r="W13" s="5"/>
      <c r="X13" s="5"/>
      <c r="Y13" s="5"/>
      <c r="Z13" s="5"/>
      <c r="AA13" s="5"/>
      <c r="AB13" s="5"/>
      <c r="AC13" s="5"/>
      <c r="AD13" s="5"/>
      <c r="AE13" s="5"/>
      <c r="AF13" s="5"/>
      <c r="AG13" s="5"/>
      <c r="AH13" s="5"/>
      <c r="AI13" s="5"/>
      <c r="AJ13" s="5"/>
      <c r="AK13" s="5"/>
    </row>
    <row r="14" spans="1:37">
      <c r="A14" s="6" t="s">
        <v>83</v>
      </c>
      <c r="B14" s="2" t="s">
        <v>42</v>
      </c>
      <c r="C14" s="2" t="s">
        <v>78</v>
      </c>
      <c r="D14" s="2" t="s">
        <v>84</v>
      </c>
      <c r="E14" s="26"/>
      <c r="F14" s="2" t="e" vm="12">
        <v>#VALUE!</v>
      </c>
      <c r="G14" s="2" t="s">
        <v>17</v>
      </c>
      <c r="H14" s="2" t="s">
        <v>13</v>
      </c>
      <c r="P14" s="5"/>
      <c r="Q14" s="5"/>
      <c r="R14" s="5"/>
      <c r="S14" s="5"/>
      <c r="T14" s="5"/>
      <c r="U14" s="5"/>
      <c r="V14" s="5"/>
      <c r="W14" s="5"/>
      <c r="X14" s="5"/>
      <c r="Y14" s="5"/>
      <c r="Z14" s="5"/>
      <c r="AA14" s="5"/>
      <c r="AB14" s="5"/>
      <c r="AC14" s="5"/>
      <c r="AD14" s="5"/>
      <c r="AE14" s="5"/>
      <c r="AF14" s="5"/>
      <c r="AG14" s="5"/>
      <c r="AH14" s="5"/>
      <c r="AI14" s="5"/>
      <c r="AJ14" s="5"/>
      <c r="AK14" s="5"/>
    </row>
    <row r="15" spans="1:37">
      <c r="A15" s="6" t="s">
        <v>85</v>
      </c>
      <c r="B15" s="2" t="s">
        <v>42</v>
      </c>
      <c r="C15" s="2" t="s">
        <v>78</v>
      </c>
      <c r="D15" s="2" t="s">
        <v>86</v>
      </c>
      <c r="E15" s="26"/>
      <c r="F15" s="2" t="e" vm="13">
        <v>#VALUE!</v>
      </c>
      <c r="G15" s="2" t="s">
        <v>17</v>
      </c>
      <c r="H15" s="2" t="s">
        <v>13</v>
      </c>
      <c r="P15" s="5"/>
      <c r="Q15" s="5"/>
      <c r="R15" s="5"/>
      <c r="S15" s="5"/>
      <c r="T15" s="5"/>
      <c r="U15" s="5"/>
      <c r="V15" s="5"/>
      <c r="W15" s="5"/>
      <c r="X15" s="5"/>
      <c r="Y15" s="5"/>
      <c r="Z15" s="5"/>
      <c r="AA15" s="5"/>
      <c r="AB15" s="5"/>
      <c r="AC15" s="5"/>
      <c r="AD15" s="5"/>
      <c r="AE15" s="5"/>
      <c r="AF15" s="5"/>
      <c r="AG15" s="5"/>
      <c r="AH15" s="5"/>
      <c r="AI15" s="5"/>
      <c r="AJ15" s="5"/>
      <c r="AK15" s="5"/>
    </row>
    <row r="16" spans="1:37" ht="29.1">
      <c r="A16" s="6" t="s">
        <v>87</v>
      </c>
      <c r="B16" s="2" t="s">
        <v>42</v>
      </c>
      <c r="C16" s="2" t="s">
        <v>78</v>
      </c>
      <c r="D16" s="2" t="s">
        <v>88</v>
      </c>
      <c r="E16" s="26"/>
      <c r="F16" s="2" t="e" vm="3">
        <v>#VALUE!</v>
      </c>
      <c r="G16" s="2" t="s">
        <v>17</v>
      </c>
      <c r="H16" s="2" t="s">
        <v>13</v>
      </c>
      <c r="P16" s="5"/>
      <c r="Q16" s="5"/>
      <c r="R16" s="5"/>
      <c r="S16" s="5"/>
      <c r="T16" s="5"/>
      <c r="U16" s="5"/>
      <c r="V16" s="5"/>
      <c r="W16" s="5"/>
      <c r="X16" s="5"/>
      <c r="Y16" s="5"/>
      <c r="Z16" s="5"/>
      <c r="AA16" s="5"/>
      <c r="AB16" s="5"/>
      <c r="AC16" s="5"/>
      <c r="AD16" s="5"/>
      <c r="AE16" s="5"/>
      <c r="AF16" s="5"/>
      <c r="AG16" s="5"/>
      <c r="AH16" s="5"/>
      <c r="AI16" s="5"/>
      <c r="AJ16" s="5"/>
      <c r="AK16" s="5"/>
    </row>
    <row r="17" spans="1:47">
      <c r="A17" s="6" t="s">
        <v>89</v>
      </c>
      <c r="B17" s="2" t="s">
        <v>42</v>
      </c>
      <c r="C17" s="2" t="s">
        <v>78</v>
      </c>
      <c r="D17" s="2" t="s">
        <v>90</v>
      </c>
      <c r="E17" s="26"/>
      <c r="F17" s="2" t="e" vm="14">
        <v>#VALUE!</v>
      </c>
      <c r="G17" s="2" t="s">
        <v>17</v>
      </c>
      <c r="H17" s="2" t="s">
        <v>13</v>
      </c>
      <c r="P17" s="5"/>
      <c r="Q17" s="5"/>
      <c r="R17" s="5"/>
      <c r="S17" s="5"/>
      <c r="T17" s="5"/>
      <c r="U17" s="5"/>
      <c r="V17" s="5"/>
      <c r="W17" s="5"/>
      <c r="X17" s="5"/>
      <c r="Y17" s="5"/>
      <c r="Z17" s="5"/>
      <c r="AA17" s="5"/>
      <c r="AB17" s="5"/>
      <c r="AC17" s="5"/>
      <c r="AD17" s="5"/>
      <c r="AE17" s="5"/>
      <c r="AF17" s="5"/>
      <c r="AG17" s="5"/>
      <c r="AH17" s="5"/>
      <c r="AI17" s="5"/>
      <c r="AJ17" s="5"/>
      <c r="AK17" s="5"/>
    </row>
    <row r="18" spans="1:47">
      <c r="A18" s="6" t="s">
        <v>91</v>
      </c>
      <c r="B18" s="2" t="s">
        <v>42</v>
      </c>
      <c r="C18" s="2" t="s">
        <v>78</v>
      </c>
      <c r="D18" s="2" t="s">
        <v>90</v>
      </c>
      <c r="E18" s="26"/>
      <c r="F18" s="2" t="e" vm="14">
        <v>#VALUE!</v>
      </c>
      <c r="G18" s="2" t="s">
        <v>17</v>
      </c>
      <c r="H18" s="2" t="s">
        <v>13</v>
      </c>
      <c r="P18" s="5"/>
      <c r="Q18" s="5"/>
      <c r="R18" s="5"/>
      <c r="S18" s="5"/>
      <c r="T18" s="5"/>
      <c r="U18" s="5"/>
      <c r="V18" s="5"/>
      <c r="W18" s="5"/>
      <c r="X18" s="5"/>
      <c r="Y18" s="5"/>
      <c r="Z18" s="5"/>
      <c r="AA18" s="5"/>
      <c r="AB18" s="5"/>
      <c r="AC18" s="5"/>
      <c r="AD18" s="5"/>
      <c r="AE18" s="5"/>
      <c r="AF18" s="5"/>
      <c r="AG18" s="5"/>
      <c r="AH18" s="5"/>
      <c r="AI18" s="5"/>
      <c r="AJ18" s="5"/>
      <c r="AK18" s="5"/>
    </row>
    <row r="19" spans="1:47">
      <c r="A19" s="6" t="s">
        <v>25</v>
      </c>
      <c r="B19" s="2">
        <v>10</v>
      </c>
      <c r="C19" s="2" t="s">
        <v>92</v>
      </c>
      <c r="D19" s="2" t="s">
        <v>29</v>
      </c>
      <c r="E19" s="26"/>
      <c r="F19" s="2" t="e" vm="1">
        <v>#VALUE!</v>
      </c>
      <c r="G19" s="2" t="s">
        <v>17</v>
      </c>
      <c r="H19" s="2" t="s">
        <v>18</v>
      </c>
      <c r="P19" s="5"/>
      <c r="Q19" s="5"/>
      <c r="R19" s="5"/>
      <c r="S19" s="5"/>
      <c r="T19" s="5"/>
      <c r="U19" s="5"/>
      <c r="V19" s="5"/>
      <c r="W19" s="5"/>
      <c r="X19" s="5"/>
      <c r="Y19" s="5"/>
      <c r="Z19" s="5"/>
      <c r="AA19" s="5"/>
      <c r="AB19" s="5"/>
      <c r="AC19" s="5"/>
      <c r="AD19" s="5"/>
      <c r="AE19" s="5"/>
      <c r="AF19" s="5"/>
      <c r="AG19" s="5"/>
      <c r="AH19" s="5"/>
      <c r="AI19" s="5"/>
      <c r="AJ19" s="5"/>
      <c r="AK19" s="5"/>
    </row>
    <row r="20" spans="1:47">
      <c r="A20" s="6" t="s">
        <v>30</v>
      </c>
      <c r="B20" s="2">
        <v>11</v>
      </c>
      <c r="C20" s="2" t="s">
        <v>92</v>
      </c>
      <c r="D20" s="2" t="s">
        <v>29</v>
      </c>
      <c r="E20" s="26"/>
      <c r="F20" s="2" t="e" vm="1">
        <v>#VALUE!</v>
      </c>
      <c r="G20" s="2" t="s">
        <v>17</v>
      </c>
      <c r="H20" s="2" t="s">
        <v>18</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row>
    <row r="21" spans="1:47">
      <c r="A21" s="6" t="s">
        <v>31</v>
      </c>
      <c r="B21" s="2">
        <v>11</v>
      </c>
      <c r="C21" s="2" t="s">
        <v>92</v>
      </c>
      <c r="D21" s="2" t="s">
        <v>29</v>
      </c>
      <c r="E21" s="26"/>
      <c r="F21" s="2" t="e" vm="1">
        <v>#VALUE!</v>
      </c>
      <c r="G21" s="2" t="s">
        <v>17</v>
      </c>
      <c r="H21" s="2" t="s">
        <v>18</v>
      </c>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row>
    <row r="22" spans="1:47">
      <c r="A22" s="6" t="s">
        <v>25</v>
      </c>
      <c r="B22" s="2">
        <v>8</v>
      </c>
      <c r="C22" s="2" t="s">
        <v>93</v>
      </c>
      <c r="D22" s="2" t="s">
        <v>33</v>
      </c>
      <c r="E22" s="26"/>
      <c r="F22" s="2" t="e" vm="1">
        <v>#VALUE!</v>
      </c>
      <c r="G22" s="2" t="s">
        <v>17</v>
      </c>
      <c r="H22" s="2" t="s">
        <v>18</v>
      </c>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row>
    <row r="23" spans="1:47">
      <c r="A23" s="6" t="s">
        <v>34</v>
      </c>
      <c r="B23" s="2"/>
      <c r="C23" s="2" t="s">
        <v>94</v>
      </c>
      <c r="D23" s="2"/>
      <c r="E23" s="26"/>
      <c r="F23" s="2" t="e" vm="1">
        <v>#VALUE!</v>
      </c>
      <c r="G23" s="2" t="s">
        <v>17</v>
      </c>
      <c r="H23" s="2" t="s">
        <v>18</v>
      </c>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row>
    <row r="24" spans="1:47" ht="29.1">
      <c r="A24" s="6" t="s">
        <v>34</v>
      </c>
      <c r="B24" s="2">
        <v>52</v>
      </c>
      <c r="C24" s="2" t="s">
        <v>95</v>
      </c>
      <c r="D24" s="2"/>
      <c r="E24" s="26"/>
      <c r="F24" s="2" t="e" vm="1">
        <v>#VALUE!</v>
      </c>
      <c r="G24" s="2" t="s">
        <v>12</v>
      </c>
      <c r="H24" s="2" t="s">
        <v>18</v>
      </c>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row>
    <row r="25" spans="1:47" ht="29.1">
      <c r="A25" s="6" t="s">
        <v>39</v>
      </c>
      <c r="B25" s="2">
        <v>52</v>
      </c>
      <c r="C25" s="2" t="s">
        <v>95</v>
      </c>
      <c r="D25" s="2"/>
      <c r="E25" s="26"/>
      <c r="F25" s="2" t="e" vm="1">
        <v>#VALUE!</v>
      </c>
      <c r="G25" s="2" t="s">
        <v>12</v>
      </c>
      <c r="H25" s="2" t="s">
        <v>18</v>
      </c>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row>
    <row r="26" spans="1:47" ht="29.1">
      <c r="A26" s="6" t="s">
        <v>96</v>
      </c>
      <c r="B26" s="2">
        <v>52</v>
      </c>
      <c r="C26" s="2" t="s">
        <v>95</v>
      </c>
      <c r="D26" s="2"/>
      <c r="E26" s="26"/>
      <c r="F26" s="2" t="e" vm="1">
        <v>#VALUE!</v>
      </c>
      <c r="G26" s="2" t="s">
        <v>12</v>
      </c>
      <c r="H26" s="2" t="s">
        <v>18</v>
      </c>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row>
    <row r="27" spans="1:47" ht="29.1">
      <c r="A27" s="6" t="s">
        <v>41</v>
      </c>
      <c r="B27" s="2" t="s">
        <v>42</v>
      </c>
      <c r="C27" s="2" t="s">
        <v>95</v>
      </c>
      <c r="D27" s="2"/>
      <c r="E27" s="26"/>
      <c r="F27" s="2" t="e" vm="2">
        <v>#VALUE!</v>
      </c>
      <c r="G27" s="2" t="s">
        <v>43</v>
      </c>
      <c r="H27" s="2" t="s">
        <v>18</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row>
    <row r="28" spans="1:47" ht="29.1">
      <c r="A28" s="6" t="s">
        <v>44</v>
      </c>
      <c r="B28" s="2" t="s">
        <v>42</v>
      </c>
      <c r="C28" s="2" t="s">
        <v>95</v>
      </c>
      <c r="D28" s="2"/>
      <c r="E28" s="26"/>
      <c r="F28" s="2" t="e" vm="2">
        <v>#VALUE!</v>
      </c>
      <c r="G28" s="2" t="s">
        <v>43</v>
      </c>
      <c r="H28" s="2" t="s">
        <v>18</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7" ht="29.1">
      <c r="A29" s="6" t="s">
        <v>45</v>
      </c>
      <c r="B29" s="2">
        <v>51</v>
      </c>
      <c r="C29" s="2" t="s">
        <v>95</v>
      </c>
      <c r="D29" s="2"/>
      <c r="E29" s="26"/>
      <c r="F29" s="2" t="e" vm="3">
        <v>#VALUE!</v>
      </c>
      <c r="G29" s="2" t="s">
        <v>12</v>
      </c>
      <c r="H29" s="2" t="s">
        <v>18</v>
      </c>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row>
    <row r="30" spans="1:47" ht="29.1">
      <c r="A30" s="6" t="s">
        <v>46</v>
      </c>
      <c r="B30" s="2">
        <v>56</v>
      </c>
      <c r="C30" s="2" t="s">
        <v>95</v>
      </c>
      <c r="D30" s="2"/>
      <c r="E30" s="26"/>
      <c r="F30" s="2" t="e" vm="3">
        <v>#VALUE!</v>
      </c>
      <c r="G30" s="2" t="s">
        <v>12</v>
      </c>
      <c r="H30" s="2" t="s">
        <v>18</v>
      </c>
      <c r="I30" s="5"/>
      <c r="J30" s="5"/>
      <c r="K30" s="5"/>
      <c r="L30" s="5"/>
      <c r="M30" s="5"/>
      <c r="N30" s="5"/>
      <c r="O30" s="5"/>
    </row>
    <row r="31" spans="1:47">
      <c r="A31" s="6" t="s">
        <v>47</v>
      </c>
      <c r="B31" s="2"/>
      <c r="C31" s="2" t="s">
        <v>94</v>
      </c>
      <c r="D31" s="2"/>
      <c r="E31" s="26"/>
      <c r="F31" s="2" t="e" vm="4">
        <v>#VALUE!</v>
      </c>
      <c r="G31" s="2" t="s">
        <v>12</v>
      </c>
      <c r="H31" s="2" t="s">
        <v>18</v>
      </c>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row>
    <row r="32" spans="1:47">
      <c r="A32" s="6" t="s">
        <v>48</v>
      </c>
      <c r="B32" s="2"/>
      <c r="C32" s="2"/>
      <c r="D32" s="2"/>
      <c r="E32" s="26"/>
      <c r="F32" s="2" t="e" vm="5">
        <v>#VALUE!</v>
      </c>
      <c r="G32" s="2" t="s">
        <v>12</v>
      </c>
      <c r="H32" s="2" t="s">
        <v>18</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row>
    <row r="33" spans="1:48" ht="29.1">
      <c r="A33" s="6" t="s">
        <v>48</v>
      </c>
      <c r="B33" s="2">
        <v>30</v>
      </c>
      <c r="C33" s="2" t="s">
        <v>95</v>
      </c>
      <c r="D33" s="2"/>
      <c r="E33" s="26"/>
      <c r="F33" s="2" t="e" vm="5">
        <v>#VALUE!</v>
      </c>
      <c r="G33" s="2" t="s">
        <v>12</v>
      </c>
      <c r="H33" s="2" t="s">
        <v>18</v>
      </c>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row>
    <row r="34" spans="1:48" ht="29.1">
      <c r="A34" s="6" t="s">
        <v>50</v>
      </c>
      <c r="B34" s="2">
        <v>52</v>
      </c>
      <c r="C34" s="2" t="s">
        <v>95</v>
      </c>
      <c r="D34" s="2"/>
      <c r="E34" s="26"/>
      <c r="F34" s="2" t="e" vm="6">
        <v>#VALUE!</v>
      </c>
      <c r="G34" s="2" t="s">
        <v>12</v>
      </c>
      <c r="H34" s="2" t="s">
        <v>18</v>
      </c>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row>
    <row r="35" spans="1:48" ht="29.1">
      <c r="A35" s="6" t="s">
        <v>97</v>
      </c>
      <c r="B35" s="2">
        <v>54</v>
      </c>
      <c r="C35" s="2" t="s">
        <v>95</v>
      </c>
      <c r="D35" s="2"/>
      <c r="E35" s="26"/>
      <c r="F35" s="2" t="e" vm="6">
        <v>#VALUE!</v>
      </c>
      <c r="G35" s="2" t="s">
        <v>12</v>
      </c>
      <c r="H35" s="2" t="s">
        <v>18</v>
      </c>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row>
    <row r="36" spans="1:48" ht="29.1">
      <c r="A36" s="6" t="s">
        <v>52</v>
      </c>
      <c r="B36" s="2">
        <v>49</v>
      </c>
      <c r="C36" s="2" t="s">
        <v>95</v>
      </c>
      <c r="D36" s="2"/>
      <c r="E36" s="26"/>
      <c r="F36" s="2" t="e" vm="6">
        <v>#VALUE!</v>
      </c>
      <c r="G36" s="2" t="s">
        <v>12</v>
      </c>
      <c r="H36" s="2" t="s">
        <v>18</v>
      </c>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row>
    <row r="37" spans="1:48" ht="29.1">
      <c r="A37" s="6" t="s">
        <v>53</v>
      </c>
      <c r="B37" s="2"/>
      <c r="C37" s="2" t="s">
        <v>95</v>
      </c>
      <c r="D37" s="2"/>
      <c r="E37" s="26"/>
      <c r="F37" s="2" t="e" vm="6">
        <v>#VALUE!</v>
      </c>
      <c r="G37" s="2" t="s">
        <v>12</v>
      </c>
      <c r="H37" s="2" t="s">
        <v>18</v>
      </c>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row>
    <row r="38" spans="1:48" ht="29.1">
      <c r="A38" s="6" t="s">
        <v>54</v>
      </c>
      <c r="B38" s="2"/>
      <c r="C38" s="2" t="s">
        <v>95</v>
      </c>
      <c r="D38" s="2"/>
      <c r="E38" s="26"/>
      <c r="F38" s="2" t="e" vm="6">
        <v>#VALUE!</v>
      </c>
      <c r="G38" s="2" t="s">
        <v>12</v>
      </c>
      <c r="H38" s="2" t="s">
        <v>18</v>
      </c>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row>
    <row r="39" spans="1:48">
      <c r="A39" s="6" t="s">
        <v>97</v>
      </c>
      <c r="B39" s="2">
        <v>17</v>
      </c>
      <c r="C39" s="2" t="s">
        <v>94</v>
      </c>
      <c r="D39" s="2"/>
      <c r="E39" s="26"/>
      <c r="F39" s="2" t="e" vm="6">
        <v>#VALUE!</v>
      </c>
      <c r="G39" s="2" t="s">
        <v>12</v>
      </c>
      <c r="H39" s="2" t="s">
        <v>18</v>
      </c>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row>
    <row r="40" spans="1:48">
      <c r="A40" s="6" t="s">
        <v>98</v>
      </c>
      <c r="B40" s="2"/>
      <c r="C40" s="2" t="s">
        <v>94</v>
      </c>
      <c r="D40" s="2"/>
      <c r="E40" s="26"/>
      <c r="F40" s="2" t="e" vm="6">
        <v>#VALUE!</v>
      </c>
      <c r="G40" s="2" t="s">
        <v>17</v>
      </c>
      <c r="H40" s="2" t="s">
        <v>18</v>
      </c>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row>
    <row r="41" spans="1:48">
      <c r="A41" s="6" t="s">
        <v>50</v>
      </c>
      <c r="B41" s="2"/>
      <c r="C41" s="2" t="s">
        <v>94</v>
      </c>
      <c r="D41" s="2"/>
      <c r="E41" s="26"/>
      <c r="F41" s="2" t="e" vm="6">
        <v>#VALUE!</v>
      </c>
      <c r="G41" s="2" t="s">
        <v>17</v>
      </c>
      <c r="H41" s="2" t="s">
        <v>18</v>
      </c>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row>
    <row r="42" spans="1:48">
      <c r="A42" s="6" t="s">
        <v>56</v>
      </c>
      <c r="B42" s="2"/>
      <c r="C42" s="2" t="s">
        <v>94</v>
      </c>
      <c r="D42" s="2"/>
      <c r="E42" s="26"/>
      <c r="F42" s="2" t="e" vm="6">
        <v>#VALUE!</v>
      </c>
      <c r="G42" s="2" t="s">
        <v>17</v>
      </c>
      <c r="H42" s="2" t="s">
        <v>18</v>
      </c>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row>
    <row r="43" spans="1:48">
      <c r="A43" s="6" t="s">
        <v>52</v>
      </c>
      <c r="B43" s="2"/>
      <c r="C43" s="2" t="s">
        <v>94</v>
      </c>
      <c r="D43" s="2"/>
      <c r="E43" s="26"/>
      <c r="F43" s="2" t="e" vm="6">
        <v>#VALUE!</v>
      </c>
      <c r="G43" s="2" t="s">
        <v>17</v>
      </c>
      <c r="H43" s="2" t="s">
        <v>18</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row>
    <row r="44" spans="1:48">
      <c r="A44" s="6" t="s">
        <v>54</v>
      </c>
      <c r="B44" s="2"/>
      <c r="C44" s="2" t="s">
        <v>94</v>
      </c>
      <c r="D44" s="2"/>
      <c r="E44" s="26"/>
      <c r="F44" s="2" t="e" vm="6">
        <v>#VALUE!</v>
      </c>
      <c r="G44" s="2" t="s">
        <v>17</v>
      </c>
      <c r="H44" s="2" t="s">
        <v>18</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row>
    <row r="45" spans="1:48" ht="29.1">
      <c r="A45" s="6" t="s">
        <v>55</v>
      </c>
      <c r="B45" s="2"/>
      <c r="C45" s="2" t="s">
        <v>95</v>
      </c>
      <c r="D45" s="2"/>
      <c r="E45" s="26"/>
      <c r="F45" s="2" t="e" vm="6">
        <v>#VALUE!</v>
      </c>
      <c r="G45" s="2" t="s">
        <v>17</v>
      </c>
      <c r="H45" s="2" t="s">
        <v>18</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row>
    <row r="46" spans="1:48" ht="29.1">
      <c r="A46" s="6" t="s">
        <v>53</v>
      </c>
      <c r="B46" s="2"/>
      <c r="C46" s="2" t="s">
        <v>95</v>
      </c>
      <c r="D46" s="2"/>
      <c r="E46" s="26"/>
      <c r="F46" s="2" t="e" vm="6">
        <v>#VALUE!</v>
      </c>
      <c r="G46" s="2" t="s">
        <v>17</v>
      </c>
      <c r="H46" s="2" t="s">
        <v>18</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row>
    <row r="47" spans="1:48" ht="29.1">
      <c r="A47" s="6" t="s">
        <v>57</v>
      </c>
      <c r="B47" s="2" t="s">
        <v>42</v>
      </c>
      <c r="C47" s="2" t="s">
        <v>95</v>
      </c>
      <c r="D47" s="2"/>
      <c r="E47" s="26"/>
      <c r="F47" s="2" t="e" vm="7">
        <v>#VALUE!</v>
      </c>
      <c r="G47" s="2" t="s">
        <v>43</v>
      </c>
      <c r="H47" s="2" t="s">
        <v>18</v>
      </c>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row>
    <row r="48" spans="1:48">
      <c r="A48" s="6" t="s">
        <v>99</v>
      </c>
      <c r="B48" s="2">
        <v>60</v>
      </c>
      <c r="C48" s="2" t="s">
        <v>100</v>
      </c>
      <c r="D48" s="2"/>
      <c r="E48" s="26"/>
      <c r="F48" s="2" t="e" vm="15">
        <v>#VALUE!</v>
      </c>
      <c r="G48" s="2" t="s">
        <v>12</v>
      </c>
      <c r="H48" s="2" t="s">
        <v>101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row>
    <row r="49" spans="1:48">
      <c r="A49" s="6" t="s">
        <v>102</v>
      </c>
      <c r="B49" s="2">
        <v>40</v>
      </c>
      <c r="C49" s="2" t="s">
        <v>100</v>
      </c>
      <c r="D49" s="2"/>
      <c r="E49" s="26"/>
      <c r="F49" s="2" t="e" vm="16">
        <v>#VALUE!</v>
      </c>
      <c r="G49" s="2" t="s">
        <v>12</v>
      </c>
      <c r="H49" s="2" t="s">
        <v>101</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row>
    <row r="50" spans="1:48" ht="29.1">
      <c r="A50" s="6" t="s">
        <v>103</v>
      </c>
      <c r="B50" s="2">
        <v>200</v>
      </c>
      <c r="C50" s="2" t="s">
        <v>100</v>
      </c>
      <c r="D50" s="2"/>
      <c r="E50" s="26"/>
      <c r="F50" s="2" t="e" vm="3">
        <v>#VALUE!</v>
      </c>
      <c r="G50" s="2" t="s">
        <v>12</v>
      </c>
      <c r="H50" s="2" t="s">
        <v>101</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row>
    <row r="51" spans="1:48">
      <c r="A51" s="6" t="s">
        <v>104</v>
      </c>
      <c r="B51" s="2">
        <v>20</v>
      </c>
      <c r="C51" s="2" t="s">
        <v>100</v>
      </c>
      <c r="D51" s="2"/>
      <c r="E51" s="26"/>
      <c r="F51" s="2" t="e" vm="7">
        <v>#VALUE!</v>
      </c>
      <c r="G51" s="2" t="s">
        <v>12</v>
      </c>
      <c r="H51" s="2" t="s">
        <v>105</v>
      </c>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row>
    <row r="52" spans="1:48" ht="29.1">
      <c r="A52" s="6" t="s">
        <v>106</v>
      </c>
      <c r="B52" s="2">
        <v>59</v>
      </c>
      <c r="C52" s="2" t="s">
        <v>100</v>
      </c>
      <c r="D52" s="2"/>
      <c r="E52" s="26"/>
      <c r="F52" s="2" t="e" vm="17">
        <v>#VALUE!</v>
      </c>
      <c r="G52" s="2" t="s">
        <v>12</v>
      </c>
      <c r="H52" s="2" t="s">
        <v>105</v>
      </c>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row>
    <row r="53" spans="1:48">
      <c r="A53" s="6" t="s">
        <v>107</v>
      </c>
      <c r="B53" s="2">
        <v>36</v>
      </c>
      <c r="C53" s="2" t="s">
        <v>100</v>
      </c>
      <c r="D53" s="2"/>
      <c r="E53" s="26"/>
      <c r="F53" s="2" t="e" vm="7">
        <v>#VALUE!</v>
      </c>
      <c r="G53" s="2" t="s">
        <v>12</v>
      </c>
      <c r="H53" s="2" t="s">
        <v>108</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row>
    <row r="54" spans="1:48">
      <c r="A54" s="6" t="s">
        <v>99</v>
      </c>
      <c r="B54" s="2">
        <v>60</v>
      </c>
      <c r="C54" s="2" t="s">
        <v>100</v>
      </c>
      <c r="D54" s="2"/>
      <c r="E54" s="26"/>
      <c r="F54" s="2" t="e" vm="15">
        <v>#VALUE!</v>
      </c>
      <c r="G54" s="2" t="s">
        <v>12</v>
      </c>
      <c r="H54" s="2" t="s">
        <v>109</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row>
    <row r="55" spans="1:48">
      <c r="A55" s="6" t="s">
        <v>110</v>
      </c>
      <c r="B55" s="2">
        <v>16</v>
      </c>
      <c r="C55" s="2" t="s">
        <v>100</v>
      </c>
      <c r="D55" s="2"/>
      <c r="E55" s="26"/>
      <c r="F55" s="2" t="e" vm="18">
        <v>#VALUE!</v>
      </c>
      <c r="G55" s="2" t="s">
        <v>12</v>
      </c>
      <c r="H55" s="2" t="s">
        <v>101</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row>
    <row r="56" spans="1:48" ht="29.1">
      <c r="A56" s="6" t="s">
        <v>110</v>
      </c>
      <c r="B56" s="2">
        <v>14</v>
      </c>
      <c r="C56" s="2" t="s">
        <v>100</v>
      </c>
      <c r="D56" s="2"/>
      <c r="E56" s="26"/>
      <c r="F56" s="2" t="e" vm="19">
        <v>#VALUE!</v>
      </c>
      <c r="G56" s="2" t="s">
        <v>12</v>
      </c>
      <c r="H56" s="2" t="s">
        <v>111</v>
      </c>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row>
    <row r="57" spans="1:48" ht="29.1">
      <c r="A57" s="6" t="s">
        <v>48</v>
      </c>
      <c r="B57" s="2">
        <v>9</v>
      </c>
      <c r="C57" s="2" t="s">
        <v>112</v>
      </c>
      <c r="D57" s="2" t="s">
        <v>113</v>
      </c>
      <c r="E57" s="26" t="s">
        <v>114</v>
      </c>
      <c r="F57" s="2" t="e" vm="5">
        <v>#VALUE!</v>
      </c>
      <c r="G57" s="2" t="s">
        <v>12</v>
      </c>
      <c r="H57" s="2" t="s">
        <v>115</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row>
    <row r="58" spans="1:48" ht="29.1">
      <c r="A58" s="6" t="s">
        <v>116</v>
      </c>
      <c r="B58" s="2">
        <v>10</v>
      </c>
      <c r="C58" s="2" t="s">
        <v>112</v>
      </c>
      <c r="D58" s="2" t="s">
        <v>113</v>
      </c>
      <c r="E58" s="26" t="s">
        <v>117</v>
      </c>
      <c r="F58" s="2" t="e" vm="4">
        <v>#VALUE!</v>
      </c>
      <c r="G58" s="2" t="s">
        <v>12</v>
      </c>
      <c r="H58" s="2" t="s">
        <v>115</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row>
    <row r="59" spans="1:48" ht="29.1">
      <c r="A59" s="6" t="s">
        <v>118</v>
      </c>
      <c r="B59" s="2">
        <v>11</v>
      </c>
      <c r="C59" s="2" t="s">
        <v>112</v>
      </c>
      <c r="D59" s="2" t="s">
        <v>113</v>
      </c>
      <c r="E59" s="26" t="s">
        <v>119</v>
      </c>
      <c r="F59" s="2" t="e" vm="4">
        <v>#VALUE!</v>
      </c>
      <c r="G59" s="2" t="s">
        <v>12</v>
      </c>
      <c r="H59" s="2" t="s">
        <v>115</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row>
    <row r="60" spans="1:48" ht="29.1">
      <c r="A60" s="6" t="s">
        <v>120</v>
      </c>
      <c r="B60" s="2">
        <v>8</v>
      </c>
      <c r="C60" s="2" t="s">
        <v>112</v>
      </c>
      <c r="D60" s="2" t="s">
        <v>113</v>
      </c>
      <c r="E60" s="26" t="s">
        <v>121</v>
      </c>
      <c r="F60" s="2" t="e" vm="5">
        <v>#VALUE!</v>
      </c>
      <c r="G60" s="2" t="s">
        <v>12</v>
      </c>
      <c r="H60" s="2" t="s">
        <v>115</v>
      </c>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row>
    <row r="61" spans="1:48" ht="29.1">
      <c r="A61" s="6" t="s">
        <v>122</v>
      </c>
      <c r="B61" s="2">
        <v>6</v>
      </c>
      <c r="C61" s="2" t="s">
        <v>112</v>
      </c>
      <c r="D61" s="2" t="s">
        <v>113</v>
      </c>
      <c r="E61" s="26" t="s">
        <v>123</v>
      </c>
      <c r="F61" s="2" t="e" vm="4">
        <v>#VALUE!</v>
      </c>
      <c r="G61" s="2" t="s">
        <v>12</v>
      </c>
      <c r="H61" s="2" t="s">
        <v>115</v>
      </c>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row>
    <row r="62" spans="1:48" ht="29.1">
      <c r="A62" s="6" t="s">
        <v>124</v>
      </c>
      <c r="B62" s="2">
        <v>9</v>
      </c>
      <c r="C62" s="2" t="s">
        <v>112</v>
      </c>
      <c r="D62" s="2" t="s">
        <v>113</v>
      </c>
      <c r="E62" s="26" t="s">
        <v>125</v>
      </c>
      <c r="F62" s="2" t="e" vm="3">
        <v>#VALUE!</v>
      </c>
      <c r="G62" s="2" t="s">
        <v>12</v>
      </c>
      <c r="H62" s="2" t="s">
        <v>115</v>
      </c>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row>
    <row r="63" spans="1:48" ht="29.1">
      <c r="A63" s="6" t="s">
        <v>126</v>
      </c>
      <c r="B63" s="2">
        <v>7</v>
      </c>
      <c r="C63" s="2" t="s">
        <v>112</v>
      </c>
      <c r="D63" s="2" t="s">
        <v>113</v>
      </c>
      <c r="E63" s="26" t="s">
        <v>127</v>
      </c>
      <c r="F63" s="2" t="e" vm="4">
        <v>#VALUE!</v>
      </c>
      <c r="G63" s="2" t="s">
        <v>12</v>
      </c>
      <c r="H63" s="2" t="s">
        <v>115</v>
      </c>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row>
    <row r="64" spans="1:48" ht="29.1">
      <c r="A64" s="6" t="s">
        <v>128</v>
      </c>
      <c r="B64" s="2">
        <v>2</v>
      </c>
      <c r="C64" s="2" t="s">
        <v>112</v>
      </c>
      <c r="D64" s="2" t="s">
        <v>113</v>
      </c>
      <c r="E64" s="26" t="s">
        <v>129</v>
      </c>
      <c r="F64" s="2" t="e" vm="1">
        <v>#VALUE!</v>
      </c>
      <c r="G64" s="2" t="s">
        <v>12</v>
      </c>
      <c r="H64" s="2" t="s">
        <v>115</v>
      </c>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row>
    <row r="65" spans="1:48" ht="29.1">
      <c r="A65" s="6" t="s">
        <v>130</v>
      </c>
      <c r="B65" s="2">
        <v>10</v>
      </c>
      <c r="C65" s="2" t="s">
        <v>112</v>
      </c>
      <c r="D65" s="2" t="s">
        <v>113</v>
      </c>
      <c r="E65" s="26" t="s">
        <v>131</v>
      </c>
      <c r="F65" s="2" t="e" vm="16">
        <v>#VALUE!</v>
      </c>
      <c r="G65" s="2" t="s">
        <v>12</v>
      </c>
      <c r="H65" s="2" t="s">
        <v>115</v>
      </c>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row>
    <row r="66" spans="1:48" ht="29.1">
      <c r="A66" s="6" t="s">
        <v>132</v>
      </c>
      <c r="B66" s="2">
        <v>4</v>
      </c>
      <c r="C66" s="2" t="s">
        <v>112</v>
      </c>
      <c r="D66" s="2" t="s">
        <v>113</v>
      </c>
      <c r="E66" s="26" t="s">
        <v>133</v>
      </c>
      <c r="F66" s="2" t="e" vm="16">
        <v>#VALUE!</v>
      </c>
      <c r="G66" s="2" t="s">
        <v>12</v>
      </c>
      <c r="H66" s="2" t="s">
        <v>115</v>
      </c>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row>
    <row r="67" spans="1:48" ht="29.1">
      <c r="A67" s="6" t="s">
        <v>134</v>
      </c>
      <c r="B67" s="2">
        <v>7</v>
      </c>
      <c r="C67" s="2" t="s">
        <v>112</v>
      </c>
      <c r="D67" s="2" t="s">
        <v>113</v>
      </c>
      <c r="E67" s="26" t="s">
        <v>135</v>
      </c>
      <c r="F67" s="2" t="e" vm="5">
        <v>#VALUE!</v>
      </c>
      <c r="G67" s="2" t="s">
        <v>12</v>
      </c>
      <c r="H67" s="2" t="s">
        <v>115</v>
      </c>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row>
    <row r="68" spans="1:48" ht="29.1">
      <c r="A68" s="6" t="s">
        <v>136</v>
      </c>
      <c r="B68" s="2">
        <v>19</v>
      </c>
      <c r="C68" s="2" t="s">
        <v>112</v>
      </c>
      <c r="D68" s="2" t="s">
        <v>113</v>
      </c>
      <c r="E68" s="26" t="s">
        <v>137</v>
      </c>
      <c r="F68" s="2" t="e" vm="16">
        <v>#VALUE!</v>
      </c>
      <c r="G68" s="2" t="s">
        <v>12</v>
      </c>
      <c r="H68" s="2" t="s">
        <v>115</v>
      </c>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row>
    <row r="69" spans="1:48" ht="29.1">
      <c r="A69" s="6" t="s">
        <v>87</v>
      </c>
      <c r="B69" s="2">
        <v>7</v>
      </c>
      <c r="C69" s="2" t="s">
        <v>112</v>
      </c>
      <c r="D69" s="2" t="s">
        <v>113</v>
      </c>
      <c r="E69" s="26" t="s">
        <v>138</v>
      </c>
      <c r="F69" s="2" t="e" vm="3">
        <v>#VALUE!</v>
      </c>
      <c r="G69" s="2" t="s">
        <v>12</v>
      </c>
      <c r="H69" s="2" t="s">
        <v>115</v>
      </c>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row>
    <row r="70" spans="1:48" ht="29.1">
      <c r="A70" s="6" t="s">
        <v>25</v>
      </c>
      <c r="B70" s="2">
        <v>4</v>
      </c>
      <c r="C70" s="2" t="s">
        <v>112</v>
      </c>
      <c r="D70" s="2" t="s">
        <v>113</v>
      </c>
      <c r="E70" s="26" t="s">
        <v>139</v>
      </c>
      <c r="F70" s="2" t="e" vm="1">
        <v>#VALUE!</v>
      </c>
      <c r="G70" s="2" t="s">
        <v>12</v>
      </c>
      <c r="H70" s="2" t="s">
        <v>115</v>
      </c>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row>
    <row r="71" spans="1:48" ht="29.1">
      <c r="A71" s="6" t="s">
        <v>140</v>
      </c>
      <c r="B71" s="2">
        <v>19</v>
      </c>
      <c r="C71" s="2" t="s">
        <v>112</v>
      </c>
      <c r="D71" s="2" t="s">
        <v>113</v>
      </c>
      <c r="E71" s="26" t="s">
        <v>141</v>
      </c>
      <c r="F71" s="2" t="e" vm="9">
        <v>#VALUE!</v>
      </c>
      <c r="G71" s="2" t="s">
        <v>12</v>
      </c>
      <c r="H71" s="2" t="s">
        <v>115</v>
      </c>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row>
    <row r="72" spans="1:48" ht="29.1">
      <c r="A72" s="6" t="s">
        <v>142</v>
      </c>
      <c r="B72" s="2">
        <v>9</v>
      </c>
      <c r="C72" s="2" t="s">
        <v>112</v>
      </c>
      <c r="D72" s="2" t="s">
        <v>113</v>
      </c>
      <c r="E72" s="26" t="s">
        <v>143</v>
      </c>
      <c r="F72" s="2" t="e" vm="16">
        <v>#VALUE!</v>
      </c>
      <c r="G72" s="2" t="s">
        <v>12</v>
      </c>
      <c r="H72" s="2" t="s">
        <v>115</v>
      </c>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row>
    <row r="73" spans="1:48" ht="29.1">
      <c r="A73" s="6" t="s">
        <v>144</v>
      </c>
      <c r="B73" s="2">
        <v>14</v>
      </c>
      <c r="C73" s="2" t="s">
        <v>112</v>
      </c>
      <c r="D73" s="2" t="s">
        <v>113</v>
      </c>
      <c r="E73" s="26" t="s">
        <v>145</v>
      </c>
      <c r="F73" s="2" t="e" vm="16">
        <v>#VALUE!</v>
      </c>
      <c r="G73" s="2" t="s">
        <v>12</v>
      </c>
      <c r="H73" s="2" t="s">
        <v>115</v>
      </c>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row>
    <row r="74" spans="1:48" ht="29.1">
      <c r="A74" s="6" t="s">
        <v>146</v>
      </c>
      <c r="B74" s="2">
        <v>8</v>
      </c>
      <c r="C74" s="2" t="s">
        <v>112</v>
      </c>
      <c r="D74" s="2" t="s">
        <v>113</v>
      </c>
      <c r="E74" s="26" t="s">
        <v>147</v>
      </c>
      <c r="F74" s="2" t="e" vm="16">
        <v>#VALUE!</v>
      </c>
      <c r="G74" s="2" t="s">
        <v>12</v>
      </c>
      <c r="H74" s="2" t="s">
        <v>115</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row>
    <row r="75" spans="1:48" ht="57.95">
      <c r="A75" s="6" t="s">
        <v>146</v>
      </c>
      <c r="B75" s="2"/>
      <c r="C75" s="2" t="s">
        <v>148</v>
      </c>
      <c r="D75" s="2"/>
      <c r="E75" s="26" t="s">
        <v>149</v>
      </c>
      <c r="F75" s="2" t="e" vm="16">
        <v>#VALUE!</v>
      </c>
      <c r="G75" s="2" t="s">
        <v>12</v>
      </c>
      <c r="H75" s="2" t="s">
        <v>101</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row>
    <row r="76" spans="1:48" ht="57.95">
      <c r="A76" s="6" t="s">
        <v>146</v>
      </c>
      <c r="B76" s="2"/>
      <c r="C76" s="2" t="s">
        <v>150</v>
      </c>
      <c r="D76" s="2"/>
      <c r="E76" s="26" t="s">
        <v>149</v>
      </c>
      <c r="F76" s="2" t="e" vm="16">
        <v>#VALUE!</v>
      </c>
      <c r="G76" s="2" t="s">
        <v>12</v>
      </c>
      <c r="H76" s="2" t="s">
        <v>101</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row>
    <row r="77" spans="1:48" ht="57.95">
      <c r="A77" s="6" t="s">
        <v>146</v>
      </c>
      <c r="B77" s="2"/>
      <c r="C77" s="2" t="s">
        <v>151</v>
      </c>
      <c r="D77" s="2"/>
      <c r="E77" s="26" t="s">
        <v>149</v>
      </c>
      <c r="F77" s="2" t="e" vm="16">
        <v>#VALUE!</v>
      </c>
      <c r="G77" s="2" t="s">
        <v>12</v>
      </c>
      <c r="H77" s="2" t="s">
        <v>101</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row>
    <row r="78" spans="1:48" ht="57.95">
      <c r="A78" s="6" t="s">
        <v>146</v>
      </c>
      <c r="B78" s="2"/>
      <c r="C78" s="2" t="s">
        <v>152</v>
      </c>
      <c r="D78" s="2"/>
      <c r="E78" s="26" t="s">
        <v>149</v>
      </c>
      <c r="F78" s="2" t="e" vm="16">
        <v>#VALUE!</v>
      </c>
      <c r="G78" s="2" t="s">
        <v>12</v>
      </c>
      <c r="H78" s="2" t="s">
        <v>101</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row>
    <row r="79" spans="1:48" ht="57.95">
      <c r="A79" s="6" t="s">
        <v>146</v>
      </c>
      <c r="B79" s="2"/>
      <c r="C79" s="2" t="s">
        <v>153</v>
      </c>
      <c r="D79" s="2"/>
      <c r="E79" s="26" t="s">
        <v>149</v>
      </c>
      <c r="F79" s="2" t="e" vm="16">
        <v>#VALUE!</v>
      </c>
      <c r="G79" s="2" t="s">
        <v>12</v>
      </c>
      <c r="H79" s="2" t="s">
        <v>101</v>
      </c>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row>
    <row r="80" spans="1:48" ht="57.95">
      <c r="A80" s="6" t="s">
        <v>146</v>
      </c>
      <c r="B80" s="24"/>
      <c r="C80" s="2" t="s">
        <v>154</v>
      </c>
      <c r="D80" s="24"/>
      <c r="E80" s="26" t="s">
        <v>149</v>
      </c>
      <c r="F80" s="2" t="e" vm="16">
        <v>#VALUE!</v>
      </c>
      <c r="G80" s="2" t="s">
        <v>12</v>
      </c>
      <c r="H80" s="2" t="s">
        <v>101</v>
      </c>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row>
    <row r="81" spans="1:48" ht="57.95">
      <c r="A81" s="6" t="s">
        <v>146</v>
      </c>
      <c r="B81" s="24"/>
      <c r="C81" s="2" t="s">
        <v>155</v>
      </c>
      <c r="D81" s="24"/>
      <c r="E81" s="26" t="s">
        <v>149</v>
      </c>
      <c r="F81" s="2" t="e" vm="16">
        <v>#VALUE!</v>
      </c>
      <c r="G81" s="2" t="s">
        <v>12</v>
      </c>
      <c r="H81" s="2" t="s">
        <v>101</v>
      </c>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row>
    <row r="82" spans="1:48">
      <c r="A82" s="17" t="s">
        <v>156</v>
      </c>
      <c r="B82" s="17">
        <v>24</v>
      </c>
      <c r="C82" s="17" t="s">
        <v>157</v>
      </c>
      <c r="D82" s="17"/>
      <c r="E82" s="27" t="s">
        <v>158</v>
      </c>
      <c r="F82" s="28" t="e" vm="20">
        <v>#VALUE!</v>
      </c>
      <c r="G82" s="17" t="s">
        <v>12</v>
      </c>
      <c r="H82" s="17" t="s">
        <v>105</v>
      </c>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row>
    <row r="83" spans="1:48">
      <c r="A83" s="17" t="s">
        <v>159</v>
      </c>
      <c r="B83" s="17">
        <v>6</v>
      </c>
      <c r="C83" s="17" t="s">
        <v>157</v>
      </c>
      <c r="D83" s="17" t="s">
        <v>160</v>
      </c>
      <c r="E83" s="27" t="s">
        <v>161</v>
      </c>
      <c r="F83" s="28" t="e" vm="1">
        <v>#VALUE!</v>
      </c>
      <c r="G83" s="17" t="s">
        <v>12</v>
      </c>
      <c r="H83" s="17" t="s">
        <v>105</v>
      </c>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row>
    <row r="84" spans="1:48" ht="29.1">
      <c r="A84" s="17" t="s">
        <v>162</v>
      </c>
      <c r="B84" s="17">
        <v>53</v>
      </c>
      <c r="C84" s="17" t="s">
        <v>163</v>
      </c>
      <c r="D84" s="17" t="s">
        <v>164</v>
      </c>
      <c r="E84" s="27" t="s">
        <v>165</v>
      </c>
      <c r="F84" s="28" t="s">
        <v>166</v>
      </c>
      <c r="G84" s="17" t="s">
        <v>12</v>
      </c>
      <c r="H84" s="17" t="s">
        <v>105</v>
      </c>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row>
    <row r="85" spans="1:48">
      <c r="A85" s="17" t="s">
        <v>167</v>
      </c>
      <c r="B85" s="17">
        <v>22</v>
      </c>
      <c r="C85" s="17" t="s">
        <v>163</v>
      </c>
      <c r="D85" s="17" t="s">
        <v>168</v>
      </c>
      <c r="E85" s="27" t="s">
        <v>169</v>
      </c>
      <c r="F85" s="28" t="s">
        <v>166</v>
      </c>
      <c r="G85" s="17" t="s">
        <v>12</v>
      </c>
      <c r="H85" s="17" t="s">
        <v>105</v>
      </c>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row>
    <row r="86" spans="1:48">
      <c r="A86" s="17" t="s">
        <v>170</v>
      </c>
      <c r="B86" s="17">
        <v>9</v>
      </c>
      <c r="C86" s="17" t="s">
        <v>163</v>
      </c>
      <c r="D86" s="17" t="s">
        <v>171</v>
      </c>
      <c r="E86" s="27" t="s">
        <v>172</v>
      </c>
      <c r="F86" s="28" t="e" vm="21">
        <v>#VALUE!</v>
      </c>
      <c r="G86" s="17" t="s">
        <v>12</v>
      </c>
      <c r="H86" s="17" t="s">
        <v>105</v>
      </c>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row>
    <row r="87" spans="1:48">
      <c r="A87" s="17" t="s">
        <v>173</v>
      </c>
      <c r="B87" s="17">
        <v>6</v>
      </c>
      <c r="C87" s="17" t="s">
        <v>163</v>
      </c>
      <c r="D87" s="17" t="s">
        <v>171</v>
      </c>
      <c r="E87" s="27" t="s">
        <v>172</v>
      </c>
      <c r="F87" s="28" t="e" vm="20">
        <v>#VALUE!</v>
      </c>
      <c r="G87" s="17" t="s">
        <v>12</v>
      </c>
      <c r="H87" s="17" t="s">
        <v>105</v>
      </c>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row>
    <row r="88" spans="1:48">
      <c r="A88" s="17" t="s">
        <v>174</v>
      </c>
      <c r="B88" s="17">
        <v>3</v>
      </c>
      <c r="C88" s="17" t="s">
        <v>175</v>
      </c>
      <c r="D88" s="17"/>
      <c r="E88" s="27" t="s">
        <v>176</v>
      </c>
      <c r="F88" s="28" t="e" vm="6">
        <v>#VALUE!</v>
      </c>
      <c r="G88" s="17" t="s">
        <v>12</v>
      </c>
      <c r="H88" s="17" t="s">
        <v>105</v>
      </c>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row>
    <row r="89" spans="1:48">
      <c r="A89" s="17" t="s">
        <v>177</v>
      </c>
      <c r="B89" s="17">
        <v>20</v>
      </c>
      <c r="C89" s="17" t="s">
        <v>178</v>
      </c>
      <c r="D89" s="17"/>
      <c r="E89" s="27" t="s">
        <v>179</v>
      </c>
      <c r="F89" s="28" t="e" vm="20">
        <v>#VALUE!</v>
      </c>
      <c r="G89" s="17" t="s">
        <v>12</v>
      </c>
      <c r="H89" s="17" t="s">
        <v>105</v>
      </c>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row>
    <row r="90" spans="1:48" ht="29.1">
      <c r="A90" s="17" t="s">
        <v>180</v>
      </c>
      <c r="B90" s="17">
        <v>6</v>
      </c>
      <c r="C90" s="17" t="s">
        <v>181</v>
      </c>
      <c r="D90" s="17" t="s">
        <v>180</v>
      </c>
      <c r="E90" s="27" t="s">
        <v>182</v>
      </c>
      <c r="F90" s="28" t="e" vm="6">
        <v>#VALUE!</v>
      </c>
      <c r="G90" s="17" t="s">
        <v>12</v>
      </c>
      <c r="H90" s="17" t="s">
        <v>105</v>
      </c>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row>
    <row r="91" spans="1:48">
      <c r="A91" s="17" t="s">
        <v>183</v>
      </c>
      <c r="B91" s="17">
        <v>12</v>
      </c>
      <c r="C91" s="17" t="s">
        <v>184</v>
      </c>
      <c r="D91" s="17" t="s">
        <v>185</v>
      </c>
      <c r="E91" s="27" t="s">
        <v>186</v>
      </c>
      <c r="F91" s="28" t="e" vm="20">
        <v>#VALUE!</v>
      </c>
      <c r="G91" s="17" t="s">
        <v>12</v>
      </c>
      <c r="H91" s="17" t="s">
        <v>105</v>
      </c>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row>
    <row r="92" spans="1:48">
      <c r="A92" s="17" t="s">
        <v>187</v>
      </c>
      <c r="B92" s="17">
        <v>10</v>
      </c>
      <c r="C92" s="17" t="s">
        <v>184</v>
      </c>
      <c r="D92" s="17"/>
      <c r="E92" s="27" t="s">
        <v>188</v>
      </c>
      <c r="F92" s="28" t="e" vm="1">
        <v>#VALUE!</v>
      </c>
      <c r="G92" s="17" t="s">
        <v>12</v>
      </c>
      <c r="H92" s="17" t="s">
        <v>105</v>
      </c>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row>
    <row r="93" spans="1:48">
      <c r="A93" s="17" t="s">
        <v>189</v>
      </c>
      <c r="B93" s="17">
        <v>50</v>
      </c>
      <c r="C93" s="17" t="s">
        <v>184</v>
      </c>
      <c r="D93" s="17"/>
      <c r="E93" s="27">
        <v>43132</v>
      </c>
      <c r="F93" s="28" t="e" vm="20">
        <v>#VALUE!</v>
      </c>
      <c r="G93" s="17" t="s">
        <v>12</v>
      </c>
      <c r="H93" s="17" t="s">
        <v>105</v>
      </c>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row>
    <row r="94" spans="1:48">
      <c r="A94" s="17" t="s">
        <v>190</v>
      </c>
      <c r="B94" s="17">
        <v>15</v>
      </c>
      <c r="C94" s="17" t="s">
        <v>181</v>
      </c>
      <c r="D94" s="17" t="s">
        <v>191</v>
      </c>
      <c r="E94" s="27" t="s">
        <v>192</v>
      </c>
      <c r="F94" s="28" t="e" vm="6">
        <v>#VALUE!</v>
      </c>
      <c r="G94" s="17" t="s">
        <v>12</v>
      </c>
      <c r="H94" s="17" t="s">
        <v>105</v>
      </c>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row>
    <row r="95" spans="1:48">
      <c r="A95" s="17" t="s">
        <v>193</v>
      </c>
      <c r="B95" s="17">
        <v>11</v>
      </c>
      <c r="C95" s="17" t="s">
        <v>163</v>
      </c>
      <c r="D95" s="17"/>
      <c r="E95" s="27" t="s">
        <v>194</v>
      </c>
      <c r="F95" s="28" t="e" vm="21">
        <v>#VALUE!</v>
      </c>
      <c r="G95" s="17" t="s">
        <v>12</v>
      </c>
      <c r="H95" s="17" t="s">
        <v>105</v>
      </c>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row>
    <row r="96" spans="1:48">
      <c r="A96" s="17" t="s">
        <v>195</v>
      </c>
      <c r="B96" s="17">
        <v>11</v>
      </c>
      <c r="C96" s="17" t="s">
        <v>157</v>
      </c>
      <c r="D96" s="17"/>
      <c r="E96" s="27" t="s">
        <v>196</v>
      </c>
      <c r="F96" s="28" t="e" vm="6">
        <v>#VALUE!</v>
      </c>
      <c r="G96" s="17" t="s">
        <v>12</v>
      </c>
      <c r="H96" s="17" t="s">
        <v>105</v>
      </c>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row>
    <row r="97" spans="1:48">
      <c r="A97" s="17" t="s">
        <v>197</v>
      </c>
      <c r="B97" s="17">
        <v>7</v>
      </c>
      <c r="C97" s="17" t="s">
        <v>157</v>
      </c>
      <c r="D97" s="17" t="s">
        <v>160</v>
      </c>
      <c r="E97" s="27" t="s">
        <v>198</v>
      </c>
      <c r="F97" s="28" t="e" vm="1">
        <v>#VALUE!</v>
      </c>
      <c r="G97" s="17" t="s">
        <v>12</v>
      </c>
      <c r="H97" s="17" t="s">
        <v>105</v>
      </c>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row>
    <row r="98" spans="1:48">
      <c r="A98" s="17" t="s">
        <v>199</v>
      </c>
      <c r="B98" s="17">
        <v>13</v>
      </c>
      <c r="C98" s="17" t="s">
        <v>157</v>
      </c>
      <c r="D98" s="17"/>
      <c r="E98" s="27" t="s">
        <v>200</v>
      </c>
      <c r="F98" s="28" t="e" vm="1">
        <v>#VALUE!</v>
      </c>
      <c r="G98" s="17" t="s">
        <v>12</v>
      </c>
      <c r="H98" s="17" t="s">
        <v>105</v>
      </c>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row>
    <row r="99" spans="1:48">
      <c r="A99" s="17" t="s">
        <v>201</v>
      </c>
      <c r="B99" s="17">
        <v>13</v>
      </c>
      <c r="C99" s="17" t="s">
        <v>163</v>
      </c>
      <c r="D99" s="17"/>
      <c r="E99" s="27" t="s">
        <v>196</v>
      </c>
      <c r="F99" s="28" t="e" vm="6">
        <v>#VALUE!</v>
      </c>
      <c r="G99" s="17" t="s">
        <v>12</v>
      </c>
      <c r="H99" s="17" t="s">
        <v>105</v>
      </c>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row>
    <row r="100" spans="1:48">
      <c r="A100" s="17" t="s">
        <v>202</v>
      </c>
      <c r="B100" s="17">
        <v>10</v>
      </c>
      <c r="C100" s="17" t="s">
        <v>163</v>
      </c>
      <c r="D100" s="17" t="s">
        <v>171</v>
      </c>
      <c r="E100" s="27" t="s">
        <v>196</v>
      </c>
      <c r="F100" s="28" t="e" vm="6">
        <v>#VALUE!</v>
      </c>
      <c r="G100" s="17" t="s">
        <v>12</v>
      </c>
      <c r="H100" s="17" t="s">
        <v>105</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row>
    <row r="101" spans="1:48" ht="29.1">
      <c r="A101" s="17" t="s">
        <v>203</v>
      </c>
      <c r="B101" s="17">
        <v>2</v>
      </c>
      <c r="C101" s="17" t="s">
        <v>204</v>
      </c>
      <c r="D101" s="17" t="s">
        <v>205</v>
      </c>
      <c r="E101" s="27" t="s">
        <v>206</v>
      </c>
      <c r="F101" s="28" t="e" vm="6">
        <v>#VALUE!</v>
      </c>
      <c r="G101" s="17" t="s">
        <v>12</v>
      </c>
      <c r="H101" s="17" t="s">
        <v>105</v>
      </c>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row>
    <row r="102" spans="1:48" ht="29.1">
      <c r="A102" s="17" t="s">
        <v>207</v>
      </c>
      <c r="B102" s="17">
        <v>12</v>
      </c>
      <c r="C102" s="17" t="s">
        <v>208</v>
      </c>
      <c r="D102" s="17"/>
      <c r="E102" s="27" t="s">
        <v>209</v>
      </c>
      <c r="F102" s="28" t="e" vm="8">
        <v>#VALUE!</v>
      </c>
      <c r="G102" s="17" t="s">
        <v>12</v>
      </c>
      <c r="H102" s="17" t="s">
        <v>105</v>
      </c>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row>
    <row r="103" spans="1:48" ht="29.1">
      <c r="A103" s="17" t="s">
        <v>210</v>
      </c>
      <c r="B103" s="17">
        <v>6</v>
      </c>
      <c r="C103" s="17" t="s">
        <v>163</v>
      </c>
      <c r="D103" s="17"/>
      <c r="E103" s="27" t="s">
        <v>211</v>
      </c>
      <c r="F103" s="28" t="e" vm="1">
        <v>#VALUE!</v>
      </c>
      <c r="G103" s="17" t="s">
        <v>12</v>
      </c>
      <c r="H103" s="17" t="s">
        <v>105</v>
      </c>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row>
    <row r="104" spans="1:48" ht="29.1">
      <c r="A104" s="17" t="s">
        <v>210</v>
      </c>
      <c r="B104" s="17">
        <v>7</v>
      </c>
      <c r="C104" s="17" t="s">
        <v>163</v>
      </c>
      <c r="D104" s="17"/>
      <c r="E104" s="27" t="s">
        <v>212</v>
      </c>
      <c r="F104" s="28" t="e" vm="1">
        <v>#VALUE!</v>
      </c>
      <c r="G104" s="17" t="s">
        <v>12</v>
      </c>
      <c r="H104" s="17" t="s">
        <v>105</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row>
    <row r="105" spans="1:48">
      <c r="A105" s="17" t="s">
        <v>213</v>
      </c>
      <c r="B105" s="17">
        <v>20</v>
      </c>
      <c r="C105" s="17" t="s">
        <v>163</v>
      </c>
      <c r="D105" s="17" t="s">
        <v>168</v>
      </c>
      <c r="E105" s="27" t="s">
        <v>214</v>
      </c>
      <c r="F105" s="28" t="s">
        <v>166</v>
      </c>
      <c r="G105" s="17" t="s">
        <v>12</v>
      </c>
      <c r="H105" s="17" t="s">
        <v>105</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row>
    <row r="106" spans="1:48">
      <c r="A106" s="17" t="s">
        <v>215</v>
      </c>
      <c r="B106" s="17">
        <v>26</v>
      </c>
      <c r="C106" s="17" t="s">
        <v>163</v>
      </c>
      <c r="D106" s="17" t="s">
        <v>168</v>
      </c>
      <c r="E106" s="27" t="s">
        <v>214</v>
      </c>
      <c r="F106" s="28" t="s">
        <v>166</v>
      </c>
      <c r="G106" s="17" t="s">
        <v>12</v>
      </c>
      <c r="H106" s="17" t="s">
        <v>105</v>
      </c>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row>
    <row r="107" spans="1:48">
      <c r="A107" s="17" t="s">
        <v>216</v>
      </c>
      <c r="B107" s="17">
        <v>25</v>
      </c>
      <c r="C107" s="17" t="s">
        <v>217</v>
      </c>
      <c r="D107" s="17" t="s">
        <v>218</v>
      </c>
      <c r="E107" s="27" t="s">
        <v>176</v>
      </c>
      <c r="F107" s="28" t="e" vm="1">
        <v>#VALUE!</v>
      </c>
      <c r="G107" s="17" t="s">
        <v>12</v>
      </c>
      <c r="H107" s="17" t="s">
        <v>105</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row>
    <row r="108" spans="1:48">
      <c r="A108" s="17" t="s">
        <v>219</v>
      </c>
      <c r="B108" s="17">
        <v>265</v>
      </c>
      <c r="C108" s="17" t="s">
        <v>157</v>
      </c>
      <c r="D108" s="17" t="s">
        <v>220</v>
      </c>
      <c r="E108" s="27" t="s">
        <v>221</v>
      </c>
      <c r="F108" s="28" t="e" vm="14">
        <v>#VALUE!</v>
      </c>
      <c r="G108" s="17" t="s">
        <v>12</v>
      </c>
      <c r="H108" s="17" t="s">
        <v>105</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row>
    <row r="109" spans="1:48" ht="29.1">
      <c r="A109" s="17" t="s">
        <v>222</v>
      </c>
      <c r="B109" s="17">
        <v>20</v>
      </c>
      <c r="C109" s="17" t="s">
        <v>223</v>
      </c>
      <c r="D109" s="17" t="s">
        <v>222</v>
      </c>
      <c r="E109" s="27" t="s">
        <v>224</v>
      </c>
      <c r="F109" s="28" t="e" vm="17">
        <v>#VALUE!</v>
      </c>
      <c r="G109" s="17" t="s">
        <v>12</v>
      </c>
      <c r="H109" s="17" t="s">
        <v>105</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row>
    <row r="110" spans="1:48">
      <c r="A110" s="17" t="s">
        <v>174</v>
      </c>
      <c r="B110" s="17">
        <v>6</v>
      </c>
      <c r="C110" s="17" t="s">
        <v>175</v>
      </c>
      <c r="D110" s="17"/>
      <c r="E110" s="27" t="s">
        <v>176</v>
      </c>
      <c r="F110" s="28" t="e" vm="6">
        <v>#VALUE!</v>
      </c>
      <c r="G110" s="17" t="s">
        <v>12</v>
      </c>
      <c r="H110" s="17" t="s">
        <v>105</v>
      </c>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row>
    <row r="111" spans="1:48">
      <c r="A111" s="17" t="s">
        <v>225</v>
      </c>
      <c r="B111" s="17">
        <v>4</v>
      </c>
      <c r="C111" s="17" t="s">
        <v>175</v>
      </c>
      <c r="D111" s="17"/>
      <c r="E111" s="27" t="s">
        <v>176</v>
      </c>
      <c r="F111" s="28" t="e" vm="6">
        <v>#VALUE!</v>
      </c>
      <c r="G111" s="17" t="s">
        <v>12</v>
      </c>
      <c r="H111" s="17" t="s">
        <v>105</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row>
    <row r="112" spans="1:48">
      <c r="A112" s="17" t="s">
        <v>226</v>
      </c>
      <c r="B112" s="17">
        <v>25</v>
      </c>
      <c r="C112" s="17" t="s">
        <v>217</v>
      </c>
      <c r="D112" s="17" t="s">
        <v>218</v>
      </c>
      <c r="E112" s="27" t="s">
        <v>176</v>
      </c>
      <c r="F112" s="28" t="e" vm="1">
        <v>#VALUE!</v>
      </c>
      <c r="G112" s="17" t="s">
        <v>12</v>
      </c>
      <c r="H112" s="17" t="s">
        <v>105</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row>
    <row r="113" spans="1:48" ht="29.1">
      <c r="A113" s="17" t="s">
        <v>227</v>
      </c>
      <c r="B113" s="17">
        <v>8</v>
      </c>
      <c r="C113" s="17" t="s">
        <v>181</v>
      </c>
      <c r="D113" s="17" t="s">
        <v>218</v>
      </c>
      <c r="E113" s="27" t="s">
        <v>182</v>
      </c>
      <c r="F113" s="28" t="e" vm="6">
        <v>#VALUE!</v>
      </c>
      <c r="G113" s="17" t="s">
        <v>12</v>
      </c>
      <c r="H113" s="17" t="s">
        <v>105</v>
      </c>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row>
    <row r="114" spans="1:48" ht="29.1">
      <c r="A114" s="17" t="s">
        <v>228</v>
      </c>
      <c r="B114" s="17">
        <v>230</v>
      </c>
      <c r="C114" s="17" t="s">
        <v>229</v>
      </c>
      <c r="D114" s="17" t="s">
        <v>230</v>
      </c>
      <c r="E114" s="27" t="s">
        <v>186</v>
      </c>
      <c r="F114" s="28" t="e" vm="1">
        <v>#VALUE!</v>
      </c>
      <c r="G114" s="17" t="s">
        <v>12</v>
      </c>
      <c r="H114" s="17" t="s">
        <v>105</v>
      </c>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row>
    <row r="115" spans="1:48">
      <c r="A115" s="17" t="s">
        <v>231</v>
      </c>
      <c r="B115" s="17">
        <v>29</v>
      </c>
      <c r="C115" s="17" t="s">
        <v>178</v>
      </c>
      <c r="D115" s="17"/>
      <c r="E115" s="27" t="s">
        <v>232</v>
      </c>
      <c r="F115" s="28" t="e" vm="20">
        <v>#VALUE!</v>
      </c>
      <c r="G115" s="17" t="s">
        <v>12</v>
      </c>
      <c r="H115" s="17" t="s">
        <v>105</v>
      </c>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row>
    <row r="116" spans="1:48" ht="29.1">
      <c r="A116" s="17" t="s">
        <v>233</v>
      </c>
      <c r="B116" s="17">
        <v>7</v>
      </c>
      <c r="C116" s="17" t="s">
        <v>163</v>
      </c>
      <c r="D116" s="17" t="s">
        <v>168</v>
      </c>
      <c r="E116" s="27" t="s">
        <v>234</v>
      </c>
      <c r="F116" s="28" t="s">
        <v>166</v>
      </c>
      <c r="G116" s="17" t="s">
        <v>12</v>
      </c>
      <c r="H116" s="17" t="s">
        <v>105</v>
      </c>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row>
    <row r="117" spans="1:48">
      <c r="A117" s="17" t="s">
        <v>235</v>
      </c>
      <c r="B117" s="17">
        <v>13</v>
      </c>
      <c r="C117" s="17" t="s">
        <v>163</v>
      </c>
      <c r="D117" s="17" t="s">
        <v>168</v>
      </c>
      <c r="E117" s="27" t="s">
        <v>179</v>
      </c>
      <c r="F117" s="28" t="s">
        <v>166</v>
      </c>
      <c r="G117" s="17" t="s">
        <v>12</v>
      </c>
      <c r="H117" s="17" t="s">
        <v>105</v>
      </c>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row>
    <row r="118" spans="1:48">
      <c r="A118" s="17" t="s">
        <v>235</v>
      </c>
      <c r="B118" s="17">
        <v>13</v>
      </c>
      <c r="C118" s="17" t="s">
        <v>163</v>
      </c>
      <c r="D118" s="17" t="s">
        <v>168</v>
      </c>
      <c r="E118" s="27" t="s">
        <v>169</v>
      </c>
      <c r="F118" s="28" t="s">
        <v>166</v>
      </c>
      <c r="G118" s="17" t="s">
        <v>12</v>
      </c>
      <c r="H118" s="17" t="s">
        <v>105</v>
      </c>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row>
    <row r="119" spans="1:48">
      <c r="A119" s="17" t="s">
        <v>193</v>
      </c>
      <c r="B119" s="17">
        <v>9</v>
      </c>
      <c r="C119" s="17" t="s">
        <v>157</v>
      </c>
      <c r="D119" s="17"/>
      <c r="E119" s="27" t="s">
        <v>194</v>
      </c>
      <c r="F119" s="28" t="e" vm="21">
        <v>#VALUE!</v>
      </c>
      <c r="G119" s="17" t="s">
        <v>12</v>
      </c>
      <c r="H119" s="17" t="s">
        <v>105</v>
      </c>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row>
    <row r="120" spans="1:48">
      <c r="A120" s="17" t="s">
        <v>236</v>
      </c>
      <c r="B120" s="17">
        <v>22</v>
      </c>
      <c r="C120" s="17" t="s">
        <v>237</v>
      </c>
      <c r="D120" s="17" t="s">
        <v>238</v>
      </c>
      <c r="E120" s="27" t="s">
        <v>196</v>
      </c>
      <c r="F120" s="28" t="s">
        <v>239</v>
      </c>
      <c r="G120" s="17" t="s">
        <v>12</v>
      </c>
      <c r="H120" s="17" t="s">
        <v>105</v>
      </c>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row>
    <row r="121" spans="1:48" ht="29.1">
      <c r="A121" s="17" t="s">
        <v>240</v>
      </c>
      <c r="B121" s="17">
        <v>250</v>
      </c>
      <c r="C121" s="17" t="s">
        <v>237</v>
      </c>
      <c r="D121" s="17" t="s">
        <v>241</v>
      </c>
      <c r="E121" s="27" t="s">
        <v>169</v>
      </c>
      <c r="F121" s="28" t="e" vm="19">
        <v>#VALUE!</v>
      </c>
      <c r="G121" s="17" t="s">
        <v>12</v>
      </c>
      <c r="H121" s="17" t="s">
        <v>105</v>
      </c>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row>
    <row r="122" spans="1:48">
      <c r="A122" s="17" t="s">
        <v>242</v>
      </c>
      <c r="B122" s="17">
        <v>15</v>
      </c>
      <c r="C122" s="17" t="s">
        <v>243</v>
      </c>
      <c r="D122" s="17"/>
      <c r="E122" s="27" t="s">
        <v>244</v>
      </c>
      <c r="F122" s="28" t="e" vm="22">
        <v>#VALUE!</v>
      </c>
      <c r="G122" s="17" t="s">
        <v>12</v>
      </c>
      <c r="H122" s="17" t="s">
        <v>105</v>
      </c>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row>
    <row r="123" spans="1:48">
      <c r="A123" s="7"/>
      <c r="B123" s="5"/>
      <c r="C123" s="5"/>
      <c r="D123" s="5"/>
      <c r="E123" s="5"/>
      <c r="F123" s="5"/>
      <c r="G123" s="5"/>
      <c r="H123" s="5"/>
      <c r="I123" s="5"/>
      <c r="J123" s="5"/>
      <c r="K123" s="5"/>
      <c r="L123" s="5"/>
      <c r="M123" s="5"/>
      <c r="N123" s="5"/>
      <c r="O123" s="5"/>
    </row>
    <row r="124" spans="1:48">
      <c r="A124" s="7"/>
      <c r="B124" s="5"/>
      <c r="C124" s="5"/>
      <c r="D124" s="5"/>
      <c r="E124" s="5"/>
      <c r="F124" s="5"/>
      <c r="G124" s="5"/>
      <c r="H124" s="5"/>
      <c r="I124" s="5"/>
      <c r="J124" s="5"/>
      <c r="K124" s="5"/>
      <c r="L124" s="5"/>
      <c r="M124" s="5"/>
      <c r="N124" s="5"/>
      <c r="O124" s="5"/>
    </row>
    <row r="125" spans="1:48">
      <c r="A125" s="7"/>
      <c r="B125" s="5"/>
      <c r="C125" s="5"/>
      <c r="D125" s="5"/>
      <c r="E125" s="5"/>
      <c r="F125" s="5"/>
      <c r="G125" s="5"/>
      <c r="H125" s="5"/>
      <c r="I125" s="5"/>
      <c r="J125" s="5"/>
      <c r="K125" s="5"/>
      <c r="L125" s="5"/>
      <c r="M125" s="5"/>
      <c r="N125" s="5"/>
      <c r="O125" s="5"/>
    </row>
    <row r="126" spans="1:48">
      <c r="A126" s="7"/>
      <c r="B126" s="5"/>
      <c r="C126" s="5"/>
      <c r="D126" s="5"/>
      <c r="E126" s="5"/>
      <c r="F126" s="5"/>
      <c r="G126" s="5"/>
      <c r="H126" s="5"/>
      <c r="I126" s="5"/>
      <c r="J126" s="5"/>
      <c r="K126" s="5"/>
      <c r="L126" s="5"/>
      <c r="M126" s="5"/>
      <c r="N126" s="5"/>
      <c r="O126" s="5"/>
    </row>
    <row r="127" spans="1:48">
      <c r="A127" s="7"/>
      <c r="B127" s="5"/>
      <c r="C127" s="5"/>
      <c r="D127" s="5"/>
      <c r="E127" s="5"/>
      <c r="F127" s="5"/>
      <c r="G127" s="5"/>
      <c r="H127" s="5"/>
      <c r="I127" s="5"/>
      <c r="J127" s="5"/>
      <c r="K127" s="5"/>
      <c r="L127" s="5"/>
      <c r="M127" s="5"/>
      <c r="N127" s="5"/>
      <c r="O127" s="5"/>
    </row>
    <row r="128" spans="1:48">
      <c r="A128" s="7"/>
      <c r="B128" s="5"/>
      <c r="C128" s="5"/>
      <c r="D128" s="5"/>
      <c r="E128" s="5"/>
      <c r="F128" s="5"/>
      <c r="G128" s="5"/>
      <c r="H128" s="5"/>
      <c r="I128" s="5"/>
      <c r="J128" s="5"/>
      <c r="K128" s="5"/>
      <c r="L128" s="5"/>
      <c r="M128" s="5"/>
      <c r="N128" s="5"/>
      <c r="O128" s="5"/>
    </row>
    <row r="129" spans="1:15">
      <c r="A129" s="7"/>
      <c r="B129" s="5"/>
      <c r="C129" s="5"/>
      <c r="D129" s="5"/>
      <c r="E129" s="5"/>
      <c r="F129" s="5"/>
      <c r="G129" s="5"/>
      <c r="H129" s="5"/>
      <c r="I129" s="5"/>
      <c r="J129" s="5"/>
      <c r="K129" s="5"/>
      <c r="L129" s="5"/>
      <c r="M129" s="5"/>
      <c r="N129" s="5"/>
      <c r="O129" s="5"/>
    </row>
    <row r="130" spans="1:15">
      <c r="A130" s="7"/>
      <c r="B130" s="5"/>
      <c r="C130" s="5"/>
      <c r="D130" s="5"/>
      <c r="E130" s="5"/>
      <c r="F130" s="5"/>
      <c r="G130" s="5"/>
      <c r="H130" s="5"/>
      <c r="I130" s="5"/>
      <c r="J130" s="5"/>
      <c r="K130" s="5"/>
      <c r="L130" s="5"/>
      <c r="M130" s="5"/>
      <c r="N130" s="5"/>
      <c r="O130" s="5"/>
    </row>
    <row r="131" spans="1:15">
      <c r="A131" s="7"/>
      <c r="B131" s="5"/>
      <c r="C131" s="5"/>
      <c r="D131" s="5"/>
      <c r="E131" s="5"/>
      <c r="F131" s="5"/>
      <c r="G131" s="5"/>
      <c r="H131" s="5"/>
      <c r="I131" s="5"/>
      <c r="J131" s="5"/>
      <c r="K131" s="5"/>
      <c r="L131" s="5"/>
      <c r="M131" s="5"/>
      <c r="N131" s="5"/>
      <c r="O131" s="5"/>
    </row>
    <row r="132" spans="1:15">
      <c r="A132" s="7"/>
      <c r="B132" s="5"/>
      <c r="C132" s="5"/>
      <c r="D132" s="5"/>
      <c r="E132" s="5"/>
      <c r="F132" s="5"/>
      <c r="G132" s="5"/>
      <c r="H132" s="5"/>
      <c r="I132" s="5"/>
      <c r="J132" s="5"/>
      <c r="K132" s="5"/>
      <c r="L132" s="5"/>
      <c r="M132" s="5"/>
      <c r="N132" s="5"/>
      <c r="O132" s="5"/>
    </row>
    <row r="133" spans="1:15">
      <c r="A133" s="7"/>
      <c r="B133" s="5"/>
      <c r="C133" s="5"/>
      <c r="D133" s="5"/>
      <c r="E133" s="5"/>
      <c r="F133" s="5"/>
      <c r="G133" s="5"/>
      <c r="H133" s="5"/>
      <c r="I133" s="5"/>
      <c r="J133" s="5"/>
      <c r="K133" s="5"/>
      <c r="L133" s="5"/>
      <c r="M133" s="5"/>
      <c r="N133" s="5"/>
      <c r="O133" s="5"/>
    </row>
    <row r="134" spans="1:15">
      <c r="A134" s="7"/>
      <c r="B134" s="5"/>
      <c r="C134" s="5"/>
      <c r="D134" s="5"/>
      <c r="E134" s="5"/>
      <c r="F134" s="5"/>
      <c r="G134" s="5"/>
      <c r="H134" s="5"/>
      <c r="I134" s="5"/>
      <c r="J134" s="5"/>
      <c r="K134" s="5"/>
      <c r="L134" s="5"/>
      <c r="M134" s="5"/>
      <c r="N134" s="5"/>
      <c r="O134" s="5"/>
    </row>
    <row r="135" spans="1:15">
      <c r="A135" s="7"/>
      <c r="B135" s="5"/>
      <c r="C135" s="5"/>
      <c r="D135" s="5"/>
      <c r="E135" s="5"/>
      <c r="F135" s="5"/>
      <c r="G135" s="5"/>
      <c r="H135" s="5"/>
      <c r="I135" s="5"/>
      <c r="J135" s="5"/>
      <c r="K135" s="5"/>
      <c r="L135" s="5"/>
      <c r="M135" s="5"/>
      <c r="N135" s="5"/>
      <c r="O135" s="5"/>
    </row>
    <row r="136" spans="1:15">
      <c r="A136" s="7"/>
      <c r="B136" s="5"/>
      <c r="C136" s="5"/>
      <c r="D136" s="5"/>
      <c r="E136" s="5"/>
      <c r="F136" s="5"/>
      <c r="G136" s="5"/>
      <c r="H136" s="5"/>
      <c r="I136" s="5"/>
      <c r="J136" s="5"/>
      <c r="K136" s="5"/>
      <c r="L136" s="5"/>
      <c r="M136" s="5"/>
      <c r="N136" s="5"/>
      <c r="O136" s="5"/>
    </row>
    <row r="137" spans="1:15">
      <c r="A137" s="7"/>
      <c r="B137" s="5"/>
      <c r="C137" s="5"/>
      <c r="D137" s="5"/>
      <c r="E137" s="5"/>
      <c r="F137" s="5"/>
      <c r="G137" s="5"/>
      <c r="H137" s="5"/>
      <c r="I137" s="5"/>
      <c r="J137" s="5"/>
      <c r="K137" s="5"/>
      <c r="L137" s="5"/>
      <c r="M137" s="5"/>
      <c r="N137" s="5"/>
      <c r="O137" s="5"/>
    </row>
    <row r="138" spans="1:15">
      <c r="A138" s="7"/>
      <c r="B138" s="5"/>
      <c r="C138" s="5"/>
      <c r="D138" s="5"/>
      <c r="E138" s="5"/>
      <c r="F138" s="5"/>
      <c r="G138" s="5"/>
      <c r="H138" s="5"/>
      <c r="I138" s="5"/>
      <c r="J138" s="5"/>
      <c r="K138" s="5"/>
      <c r="L138" s="5"/>
      <c r="M138" s="5"/>
      <c r="N138" s="5"/>
      <c r="O138" s="5"/>
    </row>
    <row r="139" spans="1:15">
      <c r="A139" s="7"/>
      <c r="B139" s="5"/>
      <c r="C139" s="5"/>
      <c r="D139" s="5"/>
      <c r="E139" s="5"/>
      <c r="F139" s="5"/>
      <c r="G139" s="5"/>
      <c r="H139" s="5"/>
      <c r="I139" s="5"/>
      <c r="J139" s="5"/>
      <c r="K139" s="5"/>
      <c r="L139" s="5"/>
      <c r="M139" s="5"/>
      <c r="N139" s="5"/>
      <c r="O139" s="5"/>
    </row>
    <row r="140" spans="1:15">
      <c r="H140" s="5"/>
      <c r="I140" s="5"/>
      <c r="J140" s="5"/>
      <c r="K140" s="5"/>
      <c r="L140" s="5"/>
      <c r="M140" s="5"/>
      <c r="N140" s="5"/>
      <c r="O140" s="5"/>
    </row>
  </sheetData>
  <phoneticPr fontId="6" type="noConversion"/>
  <conditionalFormatting sqref="A19:B20 D19:H20">
    <cfRule type="expression" dxfId="136" priority="1">
      <formula xml:space="preserve"> $G19="To be delivered"</formula>
    </cfRule>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B4DA-1924-4CCF-B968-8C2641F28409}">
  <dimension ref="A1:H21"/>
  <sheetViews>
    <sheetView workbookViewId="0">
      <selection activeCell="A3" sqref="A3:H21"/>
    </sheetView>
  </sheetViews>
  <sheetFormatPr defaultRowHeight="14.45"/>
  <cols>
    <col min="1" max="1" width="33" bestFit="1" customWidth="1"/>
    <col min="2" max="2" width="20.85546875" bestFit="1" customWidth="1"/>
    <col min="3" max="3" width="20" bestFit="1" customWidth="1"/>
    <col min="4" max="4" width="74.28515625" bestFit="1" customWidth="1"/>
    <col min="5" max="5" width="11" bestFit="1" customWidth="1"/>
    <col min="6" max="6" width="21.42578125" bestFit="1" customWidth="1"/>
    <col min="7" max="7" width="10.140625" bestFit="1" customWidth="1"/>
    <col min="8" max="8" width="13.42578125" bestFit="1" customWidth="1"/>
  </cols>
  <sheetData>
    <row r="1" spans="1:8">
      <c r="A1" s="46" t="s">
        <v>245</v>
      </c>
    </row>
    <row r="3" spans="1:8">
      <c r="A3" t="s">
        <v>74</v>
      </c>
      <c r="B3" t="s">
        <v>75</v>
      </c>
      <c r="C3" t="s">
        <v>21</v>
      </c>
      <c r="D3" t="s">
        <v>23</v>
      </c>
      <c r="E3" t="s">
        <v>76</v>
      </c>
      <c r="F3" t="s">
        <v>4</v>
      </c>
      <c r="G3" t="s">
        <v>5</v>
      </c>
      <c r="H3" t="s">
        <v>77</v>
      </c>
    </row>
    <row r="4" spans="1:8">
      <c r="A4" t="s">
        <v>146</v>
      </c>
      <c r="B4">
        <v>8</v>
      </c>
      <c r="C4" t="s">
        <v>112</v>
      </c>
      <c r="D4" t="s">
        <v>113</v>
      </c>
      <c r="E4" t="s">
        <v>147</v>
      </c>
      <c r="F4" t="e" vm="16">
        <v>#VALUE!</v>
      </c>
      <c r="G4" t="s">
        <v>12</v>
      </c>
      <c r="H4" t="s">
        <v>115</v>
      </c>
    </row>
    <row r="5" spans="1:8">
      <c r="A5" t="s">
        <v>144</v>
      </c>
      <c r="B5">
        <v>14</v>
      </c>
      <c r="C5" t="s">
        <v>112</v>
      </c>
      <c r="D5" t="s">
        <v>113</v>
      </c>
      <c r="E5" t="s">
        <v>145</v>
      </c>
      <c r="F5" t="e" vm="16">
        <v>#VALUE!</v>
      </c>
      <c r="G5" t="s">
        <v>12</v>
      </c>
      <c r="H5" t="s">
        <v>115</v>
      </c>
    </row>
    <row r="6" spans="1:8">
      <c r="A6" t="s">
        <v>142</v>
      </c>
      <c r="B6">
        <v>9</v>
      </c>
      <c r="C6" t="s">
        <v>112</v>
      </c>
      <c r="D6" t="s">
        <v>113</v>
      </c>
      <c r="E6" t="s">
        <v>143</v>
      </c>
      <c r="F6" t="e" vm="16">
        <v>#VALUE!</v>
      </c>
      <c r="G6" t="s">
        <v>12</v>
      </c>
      <c r="H6" t="s">
        <v>115</v>
      </c>
    </row>
    <row r="7" spans="1:8">
      <c r="A7" t="s">
        <v>140</v>
      </c>
      <c r="B7">
        <v>19</v>
      </c>
      <c r="C7" t="s">
        <v>112</v>
      </c>
      <c r="D7" t="s">
        <v>113</v>
      </c>
      <c r="E7" t="s">
        <v>141</v>
      </c>
      <c r="F7" t="e" vm="9">
        <v>#VALUE!</v>
      </c>
      <c r="G7" t="s">
        <v>12</v>
      </c>
      <c r="H7" t="s">
        <v>115</v>
      </c>
    </row>
    <row r="8" spans="1:8">
      <c r="A8" t="s">
        <v>25</v>
      </c>
      <c r="B8">
        <v>4</v>
      </c>
      <c r="C8" t="s">
        <v>112</v>
      </c>
      <c r="D8" t="s">
        <v>113</v>
      </c>
      <c r="E8" t="s">
        <v>139</v>
      </c>
      <c r="F8" t="e" vm="1">
        <v>#VALUE!</v>
      </c>
      <c r="G8" t="s">
        <v>12</v>
      </c>
      <c r="H8" t="s">
        <v>115</v>
      </c>
    </row>
    <row r="9" spans="1:8">
      <c r="A9" t="s">
        <v>87</v>
      </c>
      <c r="B9">
        <v>7</v>
      </c>
      <c r="C9" t="s">
        <v>112</v>
      </c>
      <c r="D9" t="s">
        <v>113</v>
      </c>
      <c r="E9" t="s">
        <v>138</v>
      </c>
      <c r="F9" t="e" vm="3">
        <v>#VALUE!</v>
      </c>
      <c r="G9" t="s">
        <v>12</v>
      </c>
      <c r="H9" t="s">
        <v>115</v>
      </c>
    </row>
    <row r="10" spans="1:8">
      <c r="A10" t="s">
        <v>136</v>
      </c>
      <c r="B10">
        <v>19</v>
      </c>
      <c r="C10" t="s">
        <v>112</v>
      </c>
      <c r="D10" t="s">
        <v>113</v>
      </c>
      <c r="E10" t="s">
        <v>137</v>
      </c>
      <c r="F10" t="e" vm="16">
        <v>#VALUE!</v>
      </c>
      <c r="G10" t="s">
        <v>12</v>
      </c>
      <c r="H10" t="s">
        <v>115</v>
      </c>
    </row>
    <row r="11" spans="1:8">
      <c r="A11" t="s">
        <v>134</v>
      </c>
      <c r="B11">
        <v>7</v>
      </c>
      <c r="C11" t="s">
        <v>112</v>
      </c>
      <c r="D11" t="s">
        <v>113</v>
      </c>
      <c r="E11" t="s">
        <v>135</v>
      </c>
      <c r="F11" t="e" vm="5">
        <v>#VALUE!</v>
      </c>
      <c r="G11" t="s">
        <v>12</v>
      </c>
      <c r="H11" t="s">
        <v>115</v>
      </c>
    </row>
    <row r="12" spans="1:8">
      <c r="A12" t="s">
        <v>132</v>
      </c>
      <c r="B12">
        <v>4</v>
      </c>
      <c r="C12" t="s">
        <v>112</v>
      </c>
      <c r="D12" t="s">
        <v>113</v>
      </c>
      <c r="E12" t="s">
        <v>133</v>
      </c>
      <c r="F12" t="e" vm="16">
        <v>#VALUE!</v>
      </c>
      <c r="G12" t="s">
        <v>12</v>
      </c>
      <c r="H12" t="s">
        <v>115</v>
      </c>
    </row>
    <row r="13" spans="1:8">
      <c r="A13" t="s">
        <v>130</v>
      </c>
      <c r="B13">
        <v>10</v>
      </c>
      <c r="C13" t="s">
        <v>112</v>
      </c>
      <c r="D13" t="s">
        <v>113</v>
      </c>
      <c r="E13" t="s">
        <v>131</v>
      </c>
      <c r="F13" t="e" vm="16">
        <v>#VALUE!</v>
      </c>
      <c r="G13" t="s">
        <v>12</v>
      </c>
      <c r="H13" t="s">
        <v>115</v>
      </c>
    </row>
    <row r="14" spans="1:8">
      <c r="A14" t="s">
        <v>128</v>
      </c>
      <c r="B14">
        <v>2</v>
      </c>
      <c r="C14" t="s">
        <v>112</v>
      </c>
      <c r="D14" t="s">
        <v>113</v>
      </c>
      <c r="E14" t="s">
        <v>129</v>
      </c>
      <c r="F14" t="e" vm="1">
        <v>#VALUE!</v>
      </c>
      <c r="G14" t="s">
        <v>12</v>
      </c>
      <c r="H14" t="s">
        <v>115</v>
      </c>
    </row>
    <row r="15" spans="1:8">
      <c r="A15" t="s">
        <v>126</v>
      </c>
      <c r="B15">
        <v>7</v>
      </c>
      <c r="C15" t="s">
        <v>112</v>
      </c>
      <c r="D15" t="s">
        <v>113</v>
      </c>
      <c r="E15" t="s">
        <v>127</v>
      </c>
      <c r="F15" t="e" vm="4">
        <v>#VALUE!</v>
      </c>
      <c r="G15" t="s">
        <v>12</v>
      </c>
      <c r="H15" t="s">
        <v>115</v>
      </c>
    </row>
    <row r="16" spans="1:8">
      <c r="A16" t="s">
        <v>124</v>
      </c>
      <c r="B16">
        <v>9</v>
      </c>
      <c r="C16" t="s">
        <v>112</v>
      </c>
      <c r="D16" t="s">
        <v>113</v>
      </c>
      <c r="E16" t="s">
        <v>125</v>
      </c>
      <c r="F16" t="e" vm="3">
        <v>#VALUE!</v>
      </c>
      <c r="G16" t="s">
        <v>12</v>
      </c>
      <c r="H16" t="s">
        <v>115</v>
      </c>
    </row>
    <row r="17" spans="1:8">
      <c r="A17" t="s">
        <v>122</v>
      </c>
      <c r="B17">
        <v>6</v>
      </c>
      <c r="C17" t="s">
        <v>112</v>
      </c>
      <c r="D17" t="s">
        <v>113</v>
      </c>
      <c r="E17" t="s">
        <v>123</v>
      </c>
      <c r="F17" t="e" vm="4">
        <v>#VALUE!</v>
      </c>
      <c r="G17" t="s">
        <v>12</v>
      </c>
      <c r="H17" t="s">
        <v>115</v>
      </c>
    </row>
    <row r="18" spans="1:8">
      <c r="A18" t="s">
        <v>120</v>
      </c>
      <c r="B18">
        <v>8</v>
      </c>
      <c r="C18" t="s">
        <v>112</v>
      </c>
      <c r="D18" t="s">
        <v>113</v>
      </c>
      <c r="E18" t="s">
        <v>121</v>
      </c>
      <c r="F18" t="e" vm="5">
        <v>#VALUE!</v>
      </c>
      <c r="G18" t="s">
        <v>12</v>
      </c>
      <c r="H18" t="s">
        <v>115</v>
      </c>
    </row>
    <row r="19" spans="1:8">
      <c r="A19" t="s">
        <v>118</v>
      </c>
      <c r="B19">
        <v>11</v>
      </c>
      <c r="C19" t="s">
        <v>112</v>
      </c>
      <c r="D19" t="s">
        <v>113</v>
      </c>
      <c r="E19" t="s">
        <v>119</v>
      </c>
      <c r="F19" t="e" vm="4">
        <v>#VALUE!</v>
      </c>
      <c r="G19" t="s">
        <v>12</v>
      </c>
      <c r="H19" t="s">
        <v>115</v>
      </c>
    </row>
    <row r="20" spans="1:8">
      <c r="A20" t="s">
        <v>116</v>
      </c>
      <c r="B20">
        <v>10</v>
      </c>
      <c r="C20" t="s">
        <v>112</v>
      </c>
      <c r="D20" t="s">
        <v>113</v>
      </c>
      <c r="E20" t="s">
        <v>117</v>
      </c>
      <c r="F20" t="e" vm="4">
        <v>#VALUE!</v>
      </c>
      <c r="G20" t="s">
        <v>12</v>
      </c>
      <c r="H20" t="s">
        <v>115</v>
      </c>
    </row>
    <row r="21" spans="1:8">
      <c r="A21" t="s">
        <v>48</v>
      </c>
      <c r="B21">
        <v>9</v>
      </c>
      <c r="C21" t="s">
        <v>112</v>
      </c>
      <c r="D21" t="s">
        <v>113</v>
      </c>
      <c r="E21" t="s">
        <v>114</v>
      </c>
      <c r="F21" t="e" vm="5">
        <v>#VALUE!</v>
      </c>
      <c r="G21" t="s">
        <v>12</v>
      </c>
      <c r="H21" t="s">
        <v>115</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5334-98E6-4A06-A8F7-961AC7B4E9E3}">
  <dimension ref="A1:D71"/>
  <sheetViews>
    <sheetView topLeftCell="A3" workbookViewId="0">
      <selection activeCell="A25" sqref="A25:B58"/>
    </sheetView>
  </sheetViews>
  <sheetFormatPr defaultRowHeight="14.45"/>
  <cols>
    <col min="1" max="1" width="31.5703125" customWidth="1"/>
    <col min="2" max="2" width="17.85546875" customWidth="1"/>
    <col min="11" max="11" width="34.140625" bestFit="1" customWidth="1"/>
    <col min="12" max="12" width="18.85546875" bestFit="1" customWidth="1"/>
  </cols>
  <sheetData>
    <row r="1" spans="1:1" ht="20.100000000000001" thickBot="1">
      <c r="A1" s="25" t="s">
        <v>246</v>
      </c>
    </row>
    <row r="2" spans="1:1" ht="15" thickTop="1"/>
    <row r="3" spans="1:1" ht="15" thickBot="1">
      <c r="A3" s="33" t="s">
        <v>247</v>
      </c>
    </row>
    <row r="4" spans="1:1" ht="15" thickTop="1"/>
    <row r="23" spans="1:4" ht="15" thickBot="1">
      <c r="A23" s="33" t="s">
        <v>248</v>
      </c>
      <c r="D23" s="33" t="s">
        <v>249</v>
      </c>
    </row>
    <row r="24" spans="1:4" ht="15" thickTop="1">
      <c r="A24" t="s">
        <v>250</v>
      </c>
      <c r="B24" t="s">
        <v>251</v>
      </c>
    </row>
    <row r="25" spans="1:4">
      <c r="A25" t="s">
        <v>252</v>
      </c>
      <c r="B25">
        <v>0</v>
      </c>
    </row>
    <row r="26" spans="1:4">
      <c r="A26" t="s">
        <v>253</v>
      </c>
      <c r="B26">
        <v>0</v>
      </c>
    </row>
    <row r="27" spans="1:4">
      <c r="A27" t="s">
        <v>254</v>
      </c>
      <c r="B27">
        <v>0</v>
      </c>
    </row>
    <row r="28" spans="1:4">
      <c r="A28" t="s">
        <v>255</v>
      </c>
      <c r="B28">
        <v>2</v>
      </c>
    </row>
    <row r="29" spans="1:4">
      <c r="A29" t="s">
        <v>256</v>
      </c>
      <c r="B29">
        <v>3</v>
      </c>
    </row>
    <row r="30" spans="1:4">
      <c r="A30" t="s">
        <v>257</v>
      </c>
      <c r="B30">
        <v>19</v>
      </c>
    </row>
    <row r="31" spans="1:4">
      <c r="A31" t="s">
        <v>258</v>
      </c>
      <c r="B31">
        <v>0</v>
      </c>
    </row>
    <row r="32" spans="1:4">
      <c r="A32" t="s">
        <v>259</v>
      </c>
      <c r="B32">
        <v>5</v>
      </c>
    </row>
    <row r="33" spans="1:2">
      <c r="A33" t="s">
        <v>260</v>
      </c>
      <c r="B33">
        <v>2</v>
      </c>
    </row>
    <row r="34" spans="1:2">
      <c r="A34" t="s">
        <v>166</v>
      </c>
      <c r="B34">
        <v>7</v>
      </c>
    </row>
    <row r="35" spans="1:2">
      <c r="A35" t="s">
        <v>261</v>
      </c>
      <c r="B35">
        <v>2</v>
      </c>
    </row>
    <row r="36" spans="1:2">
      <c r="A36" t="s">
        <v>262</v>
      </c>
      <c r="B36">
        <v>3</v>
      </c>
    </row>
    <row r="37" spans="1:2">
      <c r="A37" t="s">
        <v>263</v>
      </c>
      <c r="B37">
        <v>1</v>
      </c>
    </row>
    <row r="38" spans="1:2">
      <c r="A38" t="s">
        <v>264</v>
      </c>
      <c r="B38">
        <v>2</v>
      </c>
    </row>
    <row r="39" spans="1:2">
      <c r="A39" t="s">
        <v>265</v>
      </c>
      <c r="B39">
        <v>0</v>
      </c>
    </row>
    <row r="40" spans="1:2">
      <c r="A40" t="s">
        <v>239</v>
      </c>
      <c r="B40">
        <v>1</v>
      </c>
    </row>
    <row r="41" spans="1:2">
      <c r="A41" t="s">
        <v>266</v>
      </c>
      <c r="B41">
        <v>1</v>
      </c>
    </row>
    <row r="42" spans="1:2">
      <c r="A42" t="s">
        <v>267</v>
      </c>
      <c r="B42">
        <v>1</v>
      </c>
    </row>
    <row r="43" spans="1:2">
      <c r="A43" t="s">
        <v>268</v>
      </c>
      <c r="B43">
        <v>6</v>
      </c>
    </row>
    <row r="44" spans="1:2">
      <c r="A44" t="s">
        <v>269</v>
      </c>
      <c r="B44">
        <v>0</v>
      </c>
    </row>
    <row r="45" spans="1:2">
      <c r="A45" t="s">
        <v>270</v>
      </c>
      <c r="B45">
        <v>0</v>
      </c>
    </row>
    <row r="46" spans="1:2">
      <c r="A46" t="s">
        <v>271</v>
      </c>
      <c r="B46">
        <v>0</v>
      </c>
    </row>
    <row r="47" spans="1:2">
      <c r="A47" t="s">
        <v>272</v>
      </c>
      <c r="B47">
        <v>2</v>
      </c>
    </row>
    <row r="48" spans="1:2">
      <c r="A48" t="s">
        <v>273</v>
      </c>
      <c r="B48">
        <v>2</v>
      </c>
    </row>
    <row r="49" spans="1:4">
      <c r="A49" t="s">
        <v>274</v>
      </c>
      <c r="B49">
        <v>0</v>
      </c>
    </row>
    <row r="50" spans="1:4">
      <c r="A50" t="s">
        <v>275</v>
      </c>
      <c r="B50">
        <v>2</v>
      </c>
    </row>
    <row r="51" spans="1:4">
      <c r="A51" t="s">
        <v>276</v>
      </c>
      <c r="B51">
        <v>23</v>
      </c>
    </row>
    <row r="52" spans="1:4">
      <c r="A52" t="s">
        <v>277</v>
      </c>
      <c r="B52">
        <v>3</v>
      </c>
    </row>
    <row r="53" spans="1:4">
      <c r="A53" t="s">
        <v>278</v>
      </c>
      <c r="B53">
        <v>1</v>
      </c>
    </row>
    <row r="54" spans="1:4">
      <c r="A54" t="s">
        <v>279</v>
      </c>
      <c r="B54">
        <v>2</v>
      </c>
    </row>
    <row r="55" spans="1:4">
      <c r="A55" t="s">
        <v>280</v>
      </c>
      <c r="B55">
        <v>9</v>
      </c>
    </row>
    <row r="56" spans="1:4">
      <c r="A56" t="s">
        <v>281</v>
      </c>
      <c r="B56">
        <v>0</v>
      </c>
    </row>
    <row r="57" spans="1:4">
      <c r="A57" t="s">
        <v>16</v>
      </c>
      <c r="B57">
        <v>2</v>
      </c>
    </row>
    <row r="58" spans="1:4">
      <c r="A58" t="s">
        <v>282</v>
      </c>
      <c r="B58">
        <v>1</v>
      </c>
    </row>
    <row r="59" spans="1:4">
      <c r="A59" t="s">
        <v>283</v>
      </c>
      <c r="B59">
        <f>SUBTOTAL(109,Table11[Count of Activities])</f>
        <v>102</v>
      </c>
    </row>
    <row r="61" spans="1:4" ht="15" thickBot="1">
      <c r="A61" s="33" t="s">
        <v>284</v>
      </c>
    </row>
    <row r="62" spans="1:4" ht="15.6" thickTop="1" thickBot="1">
      <c r="A62" s="30" t="s">
        <v>285</v>
      </c>
      <c r="B62" t="s">
        <v>286</v>
      </c>
      <c r="D62" s="33" t="s">
        <v>287</v>
      </c>
    </row>
    <row r="63" spans="1:4" ht="15" thickTop="1">
      <c r="A63" s="29" t="s">
        <v>105</v>
      </c>
      <c r="B63">
        <v>43</v>
      </c>
    </row>
    <row r="64" spans="1:4">
      <c r="A64" s="29" t="s">
        <v>18</v>
      </c>
      <c r="B64">
        <v>28</v>
      </c>
    </row>
    <row r="65" spans="1:2">
      <c r="A65" s="29" t="s">
        <v>101</v>
      </c>
      <c r="B65">
        <v>11</v>
      </c>
    </row>
    <row r="66" spans="1:2">
      <c r="A66" s="29" t="s">
        <v>115</v>
      </c>
      <c r="B66">
        <v>18</v>
      </c>
    </row>
    <row r="67" spans="1:2">
      <c r="A67" s="29" t="s">
        <v>13</v>
      </c>
      <c r="B67">
        <v>9</v>
      </c>
    </row>
    <row r="68" spans="1:2">
      <c r="A68" s="29" t="s">
        <v>108</v>
      </c>
      <c r="B68">
        <v>1</v>
      </c>
    </row>
    <row r="69" spans="1:2">
      <c r="A69" s="29" t="s">
        <v>111</v>
      </c>
      <c r="B69">
        <v>1</v>
      </c>
    </row>
    <row r="70" spans="1:2">
      <c r="A70" s="29" t="s">
        <v>109</v>
      </c>
      <c r="B70">
        <v>1</v>
      </c>
    </row>
    <row r="71" spans="1:2">
      <c r="A71" s="29" t="s">
        <v>288</v>
      </c>
      <c r="B71">
        <v>112</v>
      </c>
    </row>
  </sheetData>
  <pageMargins left="0.7" right="0.7" top="0.75" bottom="0.75" header="0.3" footer="0.3"/>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05F4-79F2-421B-B3CB-C7D5972D8FB7}">
  <dimension ref="A1:J99"/>
  <sheetViews>
    <sheetView zoomScale="80" zoomScaleNormal="80" workbookViewId="0">
      <selection activeCell="A69" sqref="A69"/>
    </sheetView>
  </sheetViews>
  <sheetFormatPr defaultColWidth="8.7109375" defaultRowHeight="14.45"/>
  <cols>
    <col min="1" max="1" width="46.42578125" style="6" customWidth="1"/>
    <col min="2" max="2" width="34.85546875" style="2" customWidth="1"/>
    <col min="3" max="3" width="26.42578125" style="2" customWidth="1"/>
    <col min="4" max="5" width="20.7109375" style="2" customWidth="1"/>
    <col min="6" max="16384" width="8.7109375" style="2"/>
  </cols>
  <sheetData>
    <row r="1" spans="1:10" ht="39.6" thickBot="1">
      <c r="A1" s="32" t="s">
        <v>289</v>
      </c>
    </row>
    <row r="2" spans="1:10" ht="119.45" customHeight="1" thickTop="1">
      <c r="A2" s="44" t="s">
        <v>290</v>
      </c>
      <c r="B2" s="45"/>
      <c r="C2" s="45"/>
      <c r="D2" s="45"/>
      <c r="E2" s="45"/>
      <c r="F2" s="45"/>
      <c r="G2" s="45"/>
      <c r="H2" s="45"/>
      <c r="I2" s="45"/>
      <c r="J2" s="45"/>
    </row>
    <row r="3" spans="1:10" ht="18.600000000000001">
      <c r="A3" s="8"/>
    </row>
    <row r="4" spans="1:10" ht="29.45" thickBot="1">
      <c r="A4" s="47" t="s">
        <v>291</v>
      </c>
    </row>
    <row r="5" spans="1:10" s="11" customFormat="1" ht="15" thickTop="1">
      <c r="A5" s="6" t="s">
        <v>292</v>
      </c>
      <c r="B5" s="11" t="s">
        <v>293</v>
      </c>
      <c r="C5" s="11" t="s">
        <v>294</v>
      </c>
    </row>
    <row r="6" spans="1:10">
      <c r="A6" s="6" t="s">
        <v>295</v>
      </c>
      <c r="B6" s="2" t="s">
        <v>296</v>
      </c>
      <c r="C6" s="2" t="s">
        <v>297</v>
      </c>
    </row>
    <row r="7" spans="1:10">
      <c r="A7" s="6" t="s">
        <v>295</v>
      </c>
      <c r="B7" s="2" t="s">
        <v>296</v>
      </c>
      <c r="C7" s="2" t="s">
        <v>298</v>
      </c>
    </row>
    <row r="8" spans="1:10">
      <c r="A8" s="6" t="s">
        <v>295</v>
      </c>
      <c r="B8" s="2" t="s">
        <v>296</v>
      </c>
      <c r="C8" s="2" t="s">
        <v>299</v>
      </c>
    </row>
    <row r="9" spans="1:10">
      <c r="A9" s="6" t="s">
        <v>295</v>
      </c>
      <c r="B9" s="2" t="s">
        <v>300</v>
      </c>
      <c r="C9" s="2" t="s">
        <v>301</v>
      </c>
    </row>
    <row r="10" spans="1:10">
      <c r="A10" s="6" t="s">
        <v>295</v>
      </c>
      <c r="B10" s="2" t="s">
        <v>300</v>
      </c>
      <c r="C10" s="2" t="s">
        <v>302</v>
      </c>
    </row>
    <row r="11" spans="1:10">
      <c r="A11" s="6" t="s">
        <v>295</v>
      </c>
      <c r="B11" s="2" t="s">
        <v>300</v>
      </c>
      <c r="C11" s="2" t="s">
        <v>303</v>
      </c>
    </row>
    <row r="12" spans="1:10">
      <c r="A12" s="6" t="s">
        <v>295</v>
      </c>
      <c r="B12" s="2" t="s">
        <v>304</v>
      </c>
      <c r="C12" s="2" t="s">
        <v>305</v>
      </c>
    </row>
    <row r="13" spans="1:10" ht="29.1">
      <c r="A13" s="6" t="s">
        <v>306</v>
      </c>
      <c r="B13" s="2" t="s">
        <v>304</v>
      </c>
      <c r="C13" s="2" t="s">
        <v>307</v>
      </c>
    </row>
    <row r="14" spans="1:10">
      <c r="A14" s="6" t="s">
        <v>306</v>
      </c>
      <c r="B14" s="2" t="s">
        <v>304</v>
      </c>
      <c r="C14" s="2" t="s">
        <v>308</v>
      </c>
    </row>
    <row r="15" spans="1:10">
      <c r="A15" s="6" t="s">
        <v>306</v>
      </c>
      <c r="B15" s="2" t="s">
        <v>304</v>
      </c>
      <c r="C15" s="2" t="s">
        <v>309</v>
      </c>
    </row>
    <row r="16" spans="1:10">
      <c r="A16" s="6" t="s">
        <v>306</v>
      </c>
      <c r="B16" s="2" t="s">
        <v>304</v>
      </c>
      <c r="C16" s="2" t="s">
        <v>310</v>
      </c>
    </row>
    <row r="17" spans="1:3" ht="29.1">
      <c r="A17" s="6" t="s">
        <v>311</v>
      </c>
      <c r="B17" s="2" t="s">
        <v>312</v>
      </c>
      <c r="C17" s="2" t="s">
        <v>313</v>
      </c>
    </row>
    <row r="18" spans="1:3">
      <c r="A18" s="6" t="s">
        <v>311</v>
      </c>
      <c r="B18" s="2" t="s">
        <v>312</v>
      </c>
      <c r="C18" s="2" t="s">
        <v>314</v>
      </c>
    </row>
    <row r="19" spans="1:3">
      <c r="A19" s="6" t="s">
        <v>311</v>
      </c>
      <c r="B19" s="2" t="s">
        <v>312</v>
      </c>
      <c r="C19" s="2" t="s">
        <v>315</v>
      </c>
    </row>
    <row r="20" spans="1:3">
      <c r="A20" s="6" t="s">
        <v>316</v>
      </c>
      <c r="B20" s="2" t="s">
        <v>316</v>
      </c>
      <c r="C20" s="2" t="s">
        <v>316</v>
      </c>
    </row>
    <row r="21" spans="1:3">
      <c r="A21" s="6" t="s">
        <v>316</v>
      </c>
      <c r="B21" s="2" t="s">
        <v>316</v>
      </c>
      <c r="C21" s="2" t="s">
        <v>317</v>
      </c>
    </row>
    <row r="22" spans="1:3">
      <c r="A22" s="6" t="s">
        <v>316</v>
      </c>
      <c r="B22" s="2" t="s">
        <v>316</v>
      </c>
      <c r="C22" s="2" t="s">
        <v>318</v>
      </c>
    </row>
    <row r="23" spans="1:3">
      <c r="A23" s="6" t="s">
        <v>316</v>
      </c>
      <c r="B23" s="2" t="s">
        <v>316</v>
      </c>
      <c r="C23" s="2" t="s">
        <v>319</v>
      </c>
    </row>
    <row r="24" spans="1:3">
      <c r="A24" s="6" t="s">
        <v>320</v>
      </c>
      <c r="B24" s="2" t="s">
        <v>321</v>
      </c>
      <c r="C24" s="2" t="s">
        <v>322</v>
      </c>
    </row>
    <row r="25" spans="1:3">
      <c r="A25" s="6" t="s">
        <v>320</v>
      </c>
      <c r="B25" s="2" t="s">
        <v>321</v>
      </c>
      <c r="C25" s="2" t="s">
        <v>323</v>
      </c>
    </row>
    <row r="26" spans="1:3">
      <c r="A26" s="6" t="s">
        <v>324</v>
      </c>
      <c r="B26" s="2" t="s">
        <v>321</v>
      </c>
      <c r="C26" s="2" t="s">
        <v>325</v>
      </c>
    </row>
    <row r="27" spans="1:3">
      <c r="A27" s="6" t="s">
        <v>326</v>
      </c>
      <c r="B27" s="2" t="s">
        <v>327</v>
      </c>
      <c r="C27" s="2" t="s">
        <v>328</v>
      </c>
    </row>
    <row r="28" spans="1:3">
      <c r="A28" s="6" t="s">
        <v>326</v>
      </c>
      <c r="B28" s="2" t="s">
        <v>327</v>
      </c>
      <c r="C28" s="2" t="s">
        <v>329</v>
      </c>
    </row>
    <row r="29" spans="1:3">
      <c r="A29" s="6" t="s">
        <v>326</v>
      </c>
      <c r="B29" s="2" t="s">
        <v>327</v>
      </c>
      <c r="C29" s="2" t="s">
        <v>330</v>
      </c>
    </row>
    <row r="30" spans="1:3">
      <c r="A30" s="6" t="s">
        <v>316</v>
      </c>
      <c r="B30" s="2" t="s">
        <v>327</v>
      </c>
      <c r="C30" s="2" t="s">
        <v>331</v>
      </c>
    </row>
    <row r="31" spans="1:3">
      <c r="A31" s="6" t="s">
        <v>320</v>
      </c>
      <c r="B31" s="2" t="s">
        <v>332</v>
      </c>
      <c r="C31" s="2" t="s">
        <v>333</v>
      </c>
    </row>
    <row r="32" spans="1:3">
      <c r="A32" s="6" t="s">
        <v>320</v>
      </c>
      <c r="B32" s="2" t="s">
        <v>332</v>
      </c>
      <c r="C32" s="2" t="s">
        <v>334</v>
      </c>
    </row>
    <row r="33" spans="1:5">
      <c r="A33" s="6" t="s">
        <v>320</v>
      </c>
      <c r="B33" s="2" t="s">
        <v>332</v>
      </c>
      <c r="C33" s="2" t="s">
        <v>335</v>
      </c>
    </row>
    <row r="34" spans="1:5">
      <c r="A34" s="6" t="s">
        <v>320</v>
      </c>
      <c r="B34" s="2" t="s">
        <v>332</v>
      </c>
      <c r="C34" s="2" t="s">
        <v>336</v>
      </c>
    </row>
    <row r="35" spans="1:5">
      <c r="A35" s="6" t="s">
        <v>320</v>
      </c>
      <c r="B35" s="2" t="s">
        <v>332</v>
      </c>
      <c r="C35" s="2" t="s">
        <v>337</v>
      </c>
    </row>
    <row r="36" spans="1:5">
      <c r="A36" s="6" t="s">
        <v>338</v>
      </c>
      <c r="B36" s="2" t="s">
        <v>339</v>
      </c>
      <c r="C36" s="2" t="s">
        <v>340</v>
      </c>
    </row>
    <row r="37" spans="1:5">
      <c r="A37" s="6" t="s">
        <v>341</v>
      </c>
      <c r="B37" s="2" t="s">
        <v>339</v>
      </c>
      <c r="C37" s="2" t="s">
        <v>342</v>
      </c>
    </row>
    <row r="38" spans="1:5" ht="29.1">
      <c r="A38" s="6" t="s">
        <v>338</v>
      </c>
      <c r="B38" s="2" t="s">
        <v>339</v>
      </c>
      <c r="C38" s="2" t="s">
        <v>343</v>
      </c>
    </row>
    <row r="39" spans="1:5">
      <c r="A39" s="6" t="s">
        <v>338</v>
      </c>
      <c r="B39" s="2" t="s">
        <v>339</v>
      </c>
      <c r="C39" s="2" t="s">
        <v>340</v>
      </c>
    </row>
    <row r="40" spans="1:5">
      <c r="A40" s="6" t="s">
        <v>341</v>
      </c>
      <c r="B40" s="2" t="s">
        <v>339</v>
      </c>
      <c r="C40" s="2" t="s">
        <v>344</v>
      </c>
    </row>
    <row r="41" spans="1:5">
      <c r="A41" s="6" t="s">
        <v>338</v>
      </c>
      <c r="B41" s="2" t="s">
        <v>339</v>
      </c>
      <c r="C41" s="2" t="s">
        <v>345</v>
      </c>
    </row>
    <row r="43" spans="1:5" ht="15" thickBot="1">
      <c r="A43" s="47" t="s">
        <v>346</v>
      </c>
    </row>
    <row r="44" spans="1:5" s="11" customFormat="1" ht="15" thickTop="1">
      <c r="A44" s="6" t="s">
        <v>347</v>
      </c>
      <c r="B44" s="11" t="s">
        <v>293</v>
      </c>
      <c r="C44" s="11" t="s">
        <v>348</v>
      </c>
      <c r="D44" s="11" t="s">
        <v>349</v>
      </c>
      <c r="E44" s="11" t="s">
        <v>350</v>
      </c>
    </row>
    <row r="45" spans="1:5">
      <c r="A45" s="6" t="s">
        <v>295</v>
      </c>
      <c r="B45" s="2" t="s">
        <v>296</v>
      </c>
      <c r="C45" s="13">
        <v>2775</v>
      </c>
      <c r="D45" s="13">
        <v>2230</v>
      </c>
      <c r="E45" s="13">
        <v>2095</v>
      </c>
    </row>
    <row r="46" spans="1:5">
      <c r="A46" s="6" t="s">
        <v>295</v>
      </c>
      <c r="B46" s="12" t="s">
        <v>300</v>
      </c>
      <c r="C46" s="14" t="s">
        <v>351</v>
      </c>
      <c r="D46" s="15">
        <v>220</v>
      </c>
      <c r="E46" s="13">
        <v>205</v>
      </c>
    </row>
    <row r="47" spans="1:5">
      <c r="A47" s="6" t="s">
        <v>306</v>
      </c>
      <c r="B47" s="12" t="s">
        <v>304</v>
      </c>
      <c r="C47" s="15">
        <v>1775</v>
      </c>
      <c r="D47" s="15">
        <v>2100</v>
      </c>
      <c r="E47" s="13">
        <v>1820</v>
      </c>
    </row>
    <row r="48" spans="1:5">
      <c r="A48" s="6" t="s">
        <v>311</v>
      </c>
      <c r="B48" s="12" t="s">
        <v>312</v>
      </c>
      <c r="C48" s="15">
        <v>250</v>
      </c>
      <c r="D48" s="15">
        <v>55</v>
      </c>
      <c r="E48" s="13">
        <v>65</v>
      </c>
    </row>
    <row r="49" spans="1:5">
      <c r="A49" s="6" t="s">
        <v>316</v>
      </c>
      <c r="B49" s="12" t="s">
        <v>316</v>
      </c>
      <c r="C49" s="15">
        <v>415</v>
      </c>
      <c r="D49" s="15">
        <v>315</v>
      </c>
      <c r="E49" s="13">
        <v>335</v>
      </c>
    </row>
    <row r="50" spans="1:5" ht="29.1">
      <c r="A50" s="6" t="s">
        <v>352</v>
      </c>
      <c r="B50" s="12" t="s">
        <v>321</v>
      </c>
      <c r="C50" s="15">
        <v>0</v>
      </c>
      <c r="D50" s="15">
        <v>0</v>
      </c>
      <c r="E50" s="13">
        <v>0</v>
      </c>
    </row>
    <row r="51" spans="1:5" ht="29.1">
      <c r="A51" s="6" t="s">
        <v>353</v>
      </c>
      <c r="B51" s="12" t="s">
        <v>327</v>
      </c>
      <c r="C51" s="14" t="s">
        <v>354</v>
      </c>
      <c r="D51" s="15">
        <v>695</v>
      </c>
      <c r="E51" s="13">
        <v>815</v>
      </c>
    </row>
    <row r="52" spans="1:5">
      <c r="A52" s="6" t="s">
        <v>320</v>
      </c>
      <c r="B52" s="2" t="s">
        <v>332</v>
      </c>
      <c r="C52" s="13" t="s">
        <v>354</v>
      </c>
      <c r="D52" s="13">
        <v>2230</v>
      </c>
      <c r="E52" s="13">
        <v>1785</v>
      </c>
    </row>
    <row r="53" spans="1:5" ht="29.1">
      <c r="A53" s="6" t="s">
        <v>355</v>
      </c>
      <c r="B53" s="2" t="s">
        <v>339</v>
      </c>
      <c r="C53" s="13" t="s">
        <v>354</v>
      </c>
      <c r="D53" s="13">
        <v>0</v>
      </c>
      <c r="E53" s="13">
        <v>0</v>
      </c>
    </row>
    <row r="54" spans="1:5">
      <c r="A54" s="6" t="s">
        <v>283</v>
      </c>
      <c r="B54" s="2">
        <f>SUBTOTAL(103,Table2[CAH 03 Subjects])</f>
        <v>9</v>
      </c>
      <c r="C54" s="13">
        <f>SUBTOTAL(109,Table2[2015/16])</f>
        <v>5215</v>
      </c>
      <c r="D54" s="13">
        <f>SUBTOTAL(109,Table2[2020/21])</f>
        <v>7845</v>
      </c>
      <c r="E54" s="13">
        <f>SUBTOTAL(109,Table2[2022/23])</f>
        <v>7120</v>
      </c>
    </row>
    <row r="56" spans="1:5" ht="15" thickBot="1">
      <c r="A56" s="47" t="s">
        <v>356</v>
      </c>
    </row>
    <row r="57" spans="1:5" ht="15" thickTop="1">
      <c r="A57" s="6" t="s">
        <v>347</v>
      </c>
      <c r="B57" s="2" t="s">
        <v>293</v>
      </c>
      <c r="C57" s="2" t="s">
        <v>348</v>
      </c>
      <c r="D57" s="2" t="s">
        <v>349</v>
      </c>
      <c r="E57" s="2" t="s">
        <v>350</v>
      </c>
    </row>
    <row r="58" spans="1:5">
      <c r="A58" s="6" t="s">
        <v>295</v>
      </c>
      <c r="B58" s="2" t="s">
        <v>298</v>
      </c>
      <c r="C58" s="14">
        <v>2775</v>
      </c>
      <c r="D58" s="14">
        <v>2825</v>
      </c>
      <c r="E58" s="13">
        <v>640</v>
      </c>
    </row>
    <row r="59" spans="1:5">
      <c r="A59" s="6" t="s">
        <v>295</v>
      </c>
      <c r="B59" s="2" t="s">
        <v>300</v>
      </c>
      <c r="C59" s="14" t="s">
        <v>351</v>
      </c>
      <c r="D59" s="14">
        <v>840</v>
      </c>
      <c r="E59" s="13">
        <v>600</v>
      </c>
    </row>
    <row r="60" spans="1:5">
      <c r="A60" s="6" t="s">
        <v>306</v>
      </c>
      <c r="B60" s="2" t="s">
        <v>304</v>
      </c>
      <c r="C60" s="14">
        <v>1775</v>
      </c>
      <c r="D60" s="14">
        <v>3090</v>
      </c>
      <c r="E60" s="13">
        <v>1605</v>
      </c>
    </row>
    <row r="61" spans="1:5">
      <c r="A61" s="6" t="s">
        <v>311</v>
      </c>
      <c r="B61" s="2" t="s">
        <v>312</v>
      </c>
      <c r="C61" s="14">
        <v>250</v>
      </c>
      <c r="D61" s="14">
        <v>180</v>
      </c>
      <c r="E61" s="13">
        <v>155</v>
      </c>
    </row>
    <row r="62" spans="1:5">
      <c r="A62" s="6" t="s">
        <v>316</v>
      </c>
      <c r="B62" s="2" t="s">
        <v>316</v>
      </c>
      <c r="C62" s="14">
        <v>415</v>
      </c>
      <c r="D62" s="14">
        <v>190</v>
      </c>
      <c r="E62" s="13">
        <v>205</v>
      </c>
    </row>
    <row r="63" spans="1:5" ht="29.1">
      <c r="A63" s="6" t="s">
        <v>352</v>
      </c>
      <c r="B63" s="2" t="s">
        <v>321</v>
      </c>
      <c r="C63" s="14">
        <v>5</v>
      </c>
      <c r="D63" s="14">
        <v>45</v>
      </c>
      <c r="E63" s="13">
        <v>45</v>
      </c>
    </row>
    <row r="64" spans="1:5" ht="29.1">
      <c r="A64" s="6" t="s">
        <v>353</v>
      </c>
      <c r="B64" s="2" t="s">
        <v>327</v>
      </c>
      <c r="C64" s="14">
        <v>860</v>
      </c>
      <c r="D64" s="14">
        <v>95</v>
      </c>
      <c r="E64" s="13">
        <v>130</v>
      </c>
    </row>
    <row r="65" spans="1:5">
      <c r="A65" s="6" t="s">
        <v>320</v>
      </c>
      <c r="B65" s="2" t="s">
        <v>332</v>
      </c>
      <c r="C65" s="14" t="s">
        <v>354</v>
      </c>
      <c r="D65" s="14">
        <v>355</v>
      </c>
      <c r="E65" s="13">
        <v>560</v>
      </c>
    </row>
    <row r="66" spans="1:5" ht="29.1">
      <c r="A66" s="6" t="s">
        <v>355</v>
      </c>
      <c r="B66" s="2" t="s">
        <v>339</v>
      </c>
      <c r="C66" s="14" t="s">
        <v>354</v>
      </c>
      <c r="D66" s="14">
        <v>565</v>
      </c>
      <c r="E66" s="13">
        <v>895</v>
      </c>
    </row>
    <row r="67" spans="1:5">
      <c r="A67" s="6" t="s">
        <v>283</v>
      </c>
      <c r="B67" s="2">
        <f>SUBTOTAL(103,Table6[CAH 03 Subjects])</f>
        <v>9</v>
      </c>
      <c r="C67" s="14">
        <f>SUBTOTAL(109,Table6[2015/16])</f>
        <v>6080</v>
      </c>
      <c r="D67" s="14">
        <f>SUBTOTAL(109,Table6[2020/21])</f>
        <v>8185</v>
      </c>
      <c r="E67" s="13">
        <f>SUBTOTAL(109,Table6[2022/23])</f>
        <v>4835</v>
      </c>
    </row>
    <row r="69" spans="1:5" ht="15" thickBot="1">
      <c r="A69" s="47" t="s">
        <v>357</v>
      </c>
    </row>
    <row r="70" spans="1:5" ht="15" thickTop="1">
      <c r="A70" s="6" t="s">
        <v>358</v>
      </c>
      <c r="B70" s="10" t="s">
        <v>359</v>
      </c>
      <c r="C70" s="10" t="s">
        <v>360</v>
      </c>
      <c r="D70" s="10" t="s">
        <v>361</v>
      </c>
    </row>
    <row r="71" spans="1:5">
      <c r="A71" s="6" t="s">
        <v>311</v>
      </c>
      <c r="B71" s="12" t="s">
        <v>362</v>
      </c>
      <c r="C71" s="15">
        <v>161</v>
      </c>
      <c r="D71" s="15">
        <v>115</v>
      </c>
    </row>
    <row r="72" spans="1:5">
      <c r="A72" s="6" t="s">
        <v>311</v>
      </c>
      <c r="B72" s="12" t="s">
        <v>363</v>
      </c>
      <c r="C72" s="15">
        <v>2790</v>
      </c>
      <c r="D72" s="15">
        <v>1670</v>
      </c>
    </row>
    <row r="73" spans="1:5">
      <c r="A73" s="6" t="s">
        <v>311</v>
      </c>
      <c r="B73" s="12" t="s">
        <v>364</v>
      </c>
      <c r="C73" s="15">
        <v>292</v>
      </c>
      <c r="D73" s="15">
        <v>155</v>
      </c>
    </row>
    <row r="74" spans="1:5">
      <c r="A74" s="6" t="s">
        <v>316</v>
      </c>
      <c r="B74" s="12" t="s">
        <v>365</v>
      </c>
      <c r="C74" s="15">
        <v>9</v>
      </c>
      <c r="D74" s="15">
        <v>35</v>
      </c>
    </row>
    <row r="75" spans="1:5">
      <c r="A75" s="6" t="s">
        <v>306</v>
      </c>
      <c r="B75" s="12" t="s">
        <v>366</v>
      </c>
      <c r="C75" s="15">
        <v>2375</v>
      </c>
      <c r="D75" s="15">
        <v>895</v>
      </c>
    </row>
    <row r="76" spans="1:5">
      <c r="A76" s="6" t="s">
        <v>367</v>
      </c>
      <c r="B76" s="12" t="s">
        <v>368</v>
      </c>
      <c r="C76" s="15">
        <v>415</v>
      </c>
      <c r="D76" s="15">
        <v>35</v>
      </c>
    </row>
    <row r="77" spans="1:5">
      <c r="A77" s="6" t="s">
        <v>369</v>
      </c>
      <c r="B77" s="12" t="s">
        <v>370</v>
      </c>
      <c r="C77" s="15">
        <v>393</v>
      </c>
      <c r="D77" s="15">
        <v>435</v>
      </c>
    </row>
    <row r="78" spans="1:5">
      <c r="A78" s="6" t="s">
        <v>369</v>
      </c>
      <c r="B78" s="12" t="s">
        <v>371</v>
      </c>
      <c r="C78" s="15">
        <v>0</v>
      </c>
      <c r="D78" s="15">
        <v>3690</v>
      </c>
    </row>
    <row r="79" spans="1:5">
      <c r="A79" s="6" t="s">
        <v>306</v>
      </c>
      <c r="B79" s="12" t="s">
        <v>372</v>
      </c>
      <c r="C79" s="15">
        <v>2567</v>
      </c>
      <c r="D79" s="15">
        <v>3865</v>
      </c>
    </row>
    <row r="80" spans="1:5">
      <c r="A80" s="6" t="s">
        <v>306</v>
      </c>
      <c r="B80" s="12" t="s">
        <v>373</v>
      </c>
      <c r="C80" s="15">
        <v>1148</v>
      </c>
      <c r="D80" s="15">
        <v>690</v>
      </c>
    </row>
    <row r="81" spans="1:4">
      <c r="A81" s="6" t="s">
        <v>369</v>
      </c>
      <c r="B81" s="12" t="s">
        <v>374</v>
      </c>
      <c r="C81" s="15">
        <v>760</v>
      </c>
      <c r="D81" s="15">
        <v>810</v>
      </c>
    </row>
    <row r="82" spans="1:4">
      <c r="A82" s="6" t="s">
        <v>306</v>
      </c>
      <c r="B82" s="12" t="s">
        <v>375</v>
      </c>
      <c r="C82" s="15">
        <v>8300</v>
      </c>
      <c r="D82" s="15">
        <v>12230</v>
      </c>
    </row>
    <row r="83" spans="1:4">
      <c r="A83" s="6" t="s">
        <v>306</v>
      </c>
      <c r="B83" s="12" t="s">
        <v>376</v>
      </c>
      <c r="C83" s="15">
        <v>889</v>
      </c>
      <c r="D83" s="15">
        <v>705</v>
      </c>
    </row>
    <row r="84" spans="1:4">
      <c r="A84" s="6" t="s">
        <v>306</v>
      </c>
      <c r="B84" s="12" t="s">
        <v>377</v>
      </c>
      <c r="C84" s="15">
        <v>437</v>
      </c>
      <c r="D84" s="15">
        <v>470</v>
      </c>
    </row>
    <row r="85" spans="1:4">
      <c r="A85" s="6" t="s">
        <v>306</v>
      </c>
      <c r="B85" s="12" t="s">
        <v>378</v>
      </c>
      <c r="C85" s="15">
        <v>1209</v>
      </c>
      <c r="D85" s="15">
        <v>75</v>
      </c>
    </row>
    <row r="86" spans="1:4">
      <c r="A86" s="6" t="s">
        <v>324</v>
      </c>
      <c r="B86" s="12" t="s">
        <v>379</v>
      </c>
      <c r="C86" s="15">
        <v>220</v>
      </c>
      <c r="D86" s="15">
        <v>235</v>
      </c>
    </row>
    <row r="87" spans="1:4">
      <c r="A87" s="6" t="s">
        <v>311</v>
      </c>
      <c r="B87" s="12" t="s">
        <v>380</v>
      </c>
      <c r="C87" s="15">
        <v>323</v>
      </c>
      <c r="D87" s="15">
        <v>385</v>
      </c>
    </row>
    <row r="88" spans="1:4">
      <c r="A88" s="6" t="s">
        <v>306</v>
      </c>
      <c r="B88" s="12" t="s">
        <v>381</v>
      </c>
      <c r="C88" s="15">
        <v>18</v>
      </c>
      <c r="D88" s="15">
        <v>80</v>
      </c>
    </row>
    <row r="89" spans="1:4">
      <c r="A89" s="6" t="s">
        <v>306</v>
      </c>
      <c r="B89" s="12" t="s">
        <v>382</v>
      </c>
      <c r="C89" s="15">
        <v>0</v>
      </c>
      <c r="D89" s="15">
        <v>60</v>
      </c>
    </row>
    <row r="90" spans="1:4">
      <c r="A90" s="6" t="s">
        <v>369</v>
      </c>
      <c r="B90" s="12" t="s">
        <v>383</v>
      </c>
      <c r="C90" s="15">
        <v>185</v>
      </c>
      <c r="D90" s="15">
        <v>110</v>
      </c>
    </row>
    <row r="91" spans="1:4">
      <c r="A91" s="6" t="s">
        <v>369</v>
      </c>
      <c r="B91" s="12" t="s">
        <v>384</v>
      </c>
      <c r="C91" s="15">
        <v>56</v>
      </c>
      <c r="D91" s="15">
        <v>40</v>
      </c>
    </row>
    <row r="92" spans="1:4">
      <c r="A92" s="6" t="s">
        <v>367</v>
      </c>
      <c r="B92" s="12" t="s">
        <v>385</v>
      </c>
      <c r="C92" s="15">
        <v>1718</v>
      </c>
      <c r="D92" s="15">
        <v>1560</v>
      </c>
    </row>
    <row r="93" spans="1:4">
      <c r="A93" s="6" t="s">
        <v>306</v>
      </c>
      <c r="B93" s="12" t="s">
        <v>386</v>
      </c>
      <c r="C93" s="15">
        <v>1712</v>
      </c>
      <c r="D93" s="15">
        <v>1410</v>
      </c>
    </row>
    <row r="94" spans="1:4">
      <c r="A94" s="6" t="s">
        <v>306</v>
      </c>
      <c r="B94" s="12" t="s">
        <v>387</v>
      </c>
      <c r="C94" s="15">
        <v>832</v>
      </c>
      <c r="D94" s="15">
        <v>570</v>
      </c>
    </row>
    <row r="95" spans="1:4">
      <c r="A95" s="6" t="s">
        <v>283</v>
      </c>
      <c r="B95" s="10">
        <f>SUBTOTAL(103,Table9[FE Superclass])</f>
        <v>24</v>
      </c>
      <c r="C95" s="15">
        <f>SUBTOTAL(109,Table9[2016/17])</f>
        <v>26809</v>
      </c>
      <c r="D95" s="15">
        <f>SUBTOTAL(109,Table9[2021/22])</f>
        <v>30325</v>
      </c>
    </row>
    <row r="98" spans="1:5">
      <c r="A98"/>
      <c r="B98"/>
      <c r="C98"/>
      <c r="D98"/>
      <c r="E98"/>
    </row>
    <row r="99" spans="1:5">
      <c r="A99"/>
      <c r="B99"/>
      <c r="C99"/>
      <c r="D99"/>
      <c r="E99"/>
    </row>
  </sheetData>
  <phoneticPr fontId="6" type="noConversion"/>
  <pageMargins left="0.7" right="0.7" top="0.75" bottom="0.75" header="0.3" footer="0.3"/>
  <tableParts count="4">
    <tablePart r:id="rId1"/>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20BD0-2F40-4F40-B6D5-31FBF43BFB20}">
  <dimension ref="A1:G179"/>
  <sheetViews>
    <sheetView topLeftCell="A2" workbookViewId="0">
      <selection activeCell="A116" sqref="A116"/>
    </sheetView>
  </sheetViews>
  <sheetFormatPr defaultRowHeight="14.45"/>
  <cols>
    <col min="1" max="1" width="36" bestFit="1" customWidth="1"/>
    <col min="2" max="2" width="30.28515625" bestFit="1" customWidth="1"/>
    <col min="3" max="5" width="32.7109375" bestFit="1" customWidth="1"/>
    <col min="6" max="7" width="31.7109375" bestFit="1" customWidth="1"/>
  </cols>
  <sheetData>
    <row r="1" spans="1:7" ht="39.6" thickBot="1">
      <c r="A1" s="73" t="s">
        <v>388</v>
      </c>
    </row>
    <row r="2" spans="1:7" ht="72.95" thickTop="1">
      <c r="A2" s="17" t="s">
        <v>389</v>
      </c>
    </row>
    <row r="4" spans="1:7" ht="15" thickBot="1">
      <c r="A4" s="33" t="s">
        <v>316</v>
      </c>
    </row>
    <row r="5" spans="1:7" ht="15" thickTop="1">
      <c r="A5" t="s">
        <v>390</v>
      </c>
    </row>
    <row r="6" spans="1:7" ht="15" thickBot="1">
      <c r="A6" s="74" t="s">
        <v>391</v>
      </c>
      <c r="B6" s="48"/>
    </row>
    <row r="7" spans="1:7">
      <c r="A7" s="46" t="s">
        <v>392</v>
      </c>
      <c r="B7" s="46" t="s">
        <v>393</v>
      </c>
      <c r="C7" s="46" t="s">
        <v>394</v>
      </c>
      <c r="D7" s="46" t="s">
        <v>395</v>
      </c>
      <c r="E7" s="46" t="s">
        <v>396</v>
      </c>
      <c r="F7" s="46" t="s">
        <v>397</v>
      </c>
      <c r="G7" s="46" t="s">
        <v>398</v>
      </c>
    </row>
    <row r="8" spans="1:7">
      <c r="A8" s="41" t="s">
        <v>399</v>
      </c>
      <c r="B8" s="41">
        <v>125</v>
      </c>
      <c r="C8" s="41">
        <v>120</v>
      </c>
      <c r="D8" s="41">
        <v>120</v>
      </c>
      <c r="E8" s="41">
        <v>110</v>
      </c>
      <c r="F8" s="49">
        <f>(B8-E8)/E8</f>
        <v>0.13636363636363635</v>
      </c>
      <c r="G8" s="49">
        <f>(B8-C8)/C8</f>
        <v>4.1666666666666664E-2</v>
      </c>
    </row>
    <row r="9" spans="1:7">
      <c r="A9" t="s">
        <v>400</v>
      </c>
      <c r="B9">
        <v>125</v>
      </c>
      <c r="C9">
        <v>105</v>
      </c>
      <c r="D9">
        <v>95</v>
      </c>
      <c r="E9">
        <v>85</v>
      </c>
      <c r="F9" s="50">
        <f t="shared" ref="F9:F12" si="0">(B9-E9)/E9</f>
        <v>0.47058823529411764</v>
      </c>
      <c r="G9" s="50">
        <f t="shared" ref="G9:G21" si="1">(B9-C9)/C9</f>
        <v>0.19047619047619047</v>
      </c>
    </row>
    <row r="10" spans="1:7">
      <c r="A10" t="s">
        <v>401</v>
      </c>
      <c r="B10">
        <v>65</v>
      </c>
      <c r="C10">
        <v>70</v>
      </c>
      <c r="D10">
        <v>75</v>
      </c>
      <c r="E10">
        <v>65</v>
      </c>
      <c r="F10" s="50">
        <f t="shared" si="0"/>
        <v>0</v>
      </c>
      <c r="G10" s="50">
        <f t="shared" si="1"/>
        <v>-7.1428571428571425E-2</v>
      </c>
    </row>
    <row r="11" spans="1:7">
      <c r="A11" t="s">
        <v>402</v>
      </c>
      <c r="B11">
        <v>5</v>
      </c>
      <c r="C11">
        <v>20</v>
      </c>
      <c r="D11">
        <v>15</v>
      </c>
      <c r="E11">
        <v>15</v>
      </c>
      <c r="F11" s="50">
        <f t="shared" si="0"/>
        <v>-0.66666666666666663</v>
      </c>
      <c r="G11" s="50">
        <f t="shared" si="1"/>
        <v>-0.75</v>
      </c>
    </row>
    <row r="12" spans="1:7" ht="15" thickBot="1">
      <c r="A12" s="51" t="s">
        <v>403</v>
      </c>
      <c r="B12" s="51">
        <v>20</v>
      </c>
      <c r="C12" s="51">
        <v>10</v>
      </c>
      <c r="D12" s="51">
        <v>10</v>
      </c>
      <c r="E12" s="51">
        <v>10</v>
      </c>
      <c r="F12" s="52">
        <f t="shared" si="0"/>
        <v>1</v>
      </c>
      <c r="G12" s="52">
        <f t="shared" si="1"/>
        <v>1</v>
      </c>
    </row>
    <row r="13" spans="1:7" ht="15.6" thickTop="1" thickBot="1">
      <c r="A13" s="53" t="s">
        <v>404</v>
      </c>
      <c r="B13" s="53">
        <f>SUM(B8:B12)</f>
        <v>340</v>
      </c>
      <c r="C13" s="53">
        <f>SUM(C8:C12)</f>
        <v>325</v>
      </c>
      <c r="D13" s="53">
        <f>SUM(D8:D12)</f>
        <v>315</v>
      </c>
      <c r="E13" s="53">
        <f>SUM(E8:E12)</f>
        <v>285</v>
      </c>
      <c r="F13" s="54">
        <f>(B13-E13)/E13</f>
        <v>0.19298245614035087</v>
      </c>
      <c r="G13" s="54">
        <f>(B13-C13)/C13</f>
        <v>4.6153846153846156E-2</v>
      </c>
    </row>
    <row r="14" spans="1:7" ht="15" thickTop="1">
      <c r="F14" s="55"/>
      <c r="G14" s="56"/>
    </row>
    <row r="15" spans="1:7" ht="15" thickBot="1">
      <c r="A15" s="74" t="s">
        <v>405</v>
      </c>
      <c r="B15" s="46"/>
      <c r="C15" s="46"/>
      <c r="D15" s="46"/>
      <c r="E15" s="46"/>
      <c r="F15" s="57"/>
      <c r="G15" s="57"/>
    </row>
    <row r="16" spans="1:7">
      <c r="A16" s="46" t="s">
        <v>392</v>
      </c>
      <c r="B16" s="46" t="s">
        <v>406</v>
      </c>
      <c r="C16" s="46" t="s">
        <v>407</v>
      </c>
      <c r="D16" s="46" t="s">
        <v>408</v>
      </c>
      <c r="E16" s="46" t="s">
        <v>409</v>
      </c>
      <c r="F16" s="46" t="s">
        <v>397</v>
      </c>
      <c r="G16" s="46" t="s">
        <v>398</v>
      </c>
    </row>
    <row r="17" spans="1:7">
      <c r="A17" s="41" t="s">
        <v>399</v>
      </c>
      <c r="B17" s="41">
        <v>60</v>
      </c>
      <c r="C17" s="41">
        <v>65</v>
      </c>
      <c r="D17" s="41">
        <v>50</v>
      </c>
      <c r="E17" s="41">
        <v>50</v>
      </c>
      <c r="F17" s="49">
        <f t="shared" ref="F17:F21" si="2">(B17-E17)/E17</f>
        <v>0.2</v>
      </c>
      <c r="G17" s="49">
        <f t="shared" si="1"/>
        <v>-7.6923076923076927E-2</v>
      </c>
    </row>
    <row r="18" spans="1:7">
      <c r="A18" t="s">
        <v>400</v>
      </c>
      <c r="B18">
        <v>45</v>
      </c>
      <c r="C18">
        <v>55</v>
      </c>
      <c r="D18">
        <v>50</v>
      </c>
      <c r="E18">
        <v>50</v>
      </c>
      <c r="F18" s="50">
        <f t="shared" si="2"/>
        <v>-0.1</v>
      </c>
      <c r="G18" s="50">
        <f t="shared" si="1"/>
        <v>-0.18181818181818182</v>
      </c>
    </row>
    <row r="19" spans="1:7">
      <c r="A19" t="s">
        <v>402</v>
      </c>
      <c r="B19">
        <v>50</v>
      </c>
      <c r="C19">
        <v>45</v>
      </c>
      <c r="D19">
        <v>50</v>
      </c>
      <c r="E19">
        <v>40</v>
      </c>
      <c r="F19" s="50">
        <f t="shared" si="2"/>
        <v>0.25</v>
      </c>
      <c r="G19" s="50">
        <f t="shared" si="1"/>
        <v>0.1111111111111111</v>
      </c>
    </row>
    <row r="20" spans="1:7" ht="15" thickBot="1">
      <c r="A20" s="51" t="s">
        <v>410</v>
      </c>
      <c r="B20" s="51">
        <v>55</v>
      </c>
      <c r="C20" s="51">
        <v>35</v>
      </c>
      <c r="D20" s="51">
        <v>40</v>
      </c>
      <c r="E20" s="51">
        <v>30</v>
      </c>
      <c r="F20" s="52">
        <f t="shared" si="2"/>
        <v>0.83333333333333337</v>
      </c>
      <c r="G20" s="52">
        <f t="shared" si="1"/>
        <v>0.5714285714285714</v>
      </c>
    </row>
    <row r="21" spans="1:7" ht="15" thickTop="1">
      <c r="A21" s="46" t="s">
        <v>404</v>
      </c>
      <c r="B21" s="46">
        <f>SUM(B17:B20)</f>
        <v>210</v>
      </c>
      <c r="C21" s="46">
        <f t="shared" ref="C21:E21" si="3">SUM(C17:C20)</f>
        <v>200</v>
      </c>
      <c r="D21" s="46">
        <f t="shared" si="3"/>
        <v>190</v>
      </c>
      <c r="E21" s="46">
        <f t="shared" si="3"/>
        <v>170</v>
      </c>
      <c r="F21" s="57">
        <f t="shared" si="2"/>
        <v>0.23529411764705882</v>
      </c>
      <c r="G21" s="57">
        <f t="shared" si="1"/>
        <v>0.05</v>
      </c>
    </row>
    <row r="23" spans="1:7" ht="15" thickBot="1">
      <c r="A23" s="33" t="s">
        <v>411</v>
      </c>
    </row>
    <row r="24" spans="1:7" ht="15" thickTop="1">
      <c r="A24" t="s">
        <v>412</v>
      </c>
    </row>
    <row r="25" spans="1:7" ht="15" thickBot="1">
      <c r="A25" s="74" t="s">
        <v>413</v>
      </c>
      <c r="B25" s="48"/>
    </row>
    <row r="26" spans="1:7">
      <c r="A26" s="46" t="s">
        <v>392</v>
      </c>
      <c r="B26" s="46" t="s">
        <v>406</v>
      </c>
      <c r="C26" s="46" t="s">
        <v>407</v>
      </c>
      <c r="D26" s="46" t="s">
        <v>408</v>
      </c>
      <c r="E26" s="46" t="s">
        <v>409</v>
      </c>
      <c r="F26" s="46" t="s">
        <v>397</v>
      </c>
      <c r="G26" s="46" t="s">
        <v>398</v>
      </c>
    </row>
    <row r="27" spans="1:7">
      <c r="A27" s="41" t="s">
        <v>414</v>
      </c>
      <c r="B27" s="41">
        <v>15</v>
      </c>
      <c r="C27" s="41">
        <v>20</v>
      </c>
      <c r="D27" s="41">
        <v>20</v>
      </c>
      <c r="E27" s="41">
        <v>10</v>
      </c>
      <c r="F27" s="49">
        <f t="shared" ref="F27:F35" si="4">(B27-E27)/E27</f>
        <v>0.5</v>
      </c>
      <c r="G27" s="49">
        <f t="shared" ref="G27:G35" si="5">(B27-C27)/C27</f>
        <v>-0.25</v>
      </c>
    </row>
    <row r="28" spans="1:7">
      <c r="A28" t="s">
        <v>415</v>
      </c>
      <c r="B28">
        <v>195</v>
      </c>
      <c r="C28">
        <v>185</v>
      </c>
      <c r="D28">
        <v>155</v>
      </c>
      <c r="E28">
        <v>135</v>
      </c>
      <c r="F28" s="50">
        <f t="shared" si="4"/>
        <v>0.44444444444444442</v>
      </c>
      <c r="G28" s="50">
        <f t="shared" si="5"/>
        <v>5.4054054054054057E-2</v>
      </c>
    </row>
    <row r="29" spans="1:7">
      <c r="A29" t="s">
        <v>399</v>
      </c>
      <c r="B29">
        <v>185</v>
      </c>
      <c r="C29">
        <v>15</v>
      </c>
      <c r="D29">
        <v>20</v>
      </c>
      <c r="E29">
        <v>20</v>
      </c>
      <c r="F29" s="50">
        <f t="shared" si="4"/>
        <v>8.25</v>
      </c>
      <c r="G29" s="50">
        <f t="shared" si="5"/>
        <v>11.333333333333334</v>
      </c>
    </row>
    <row r="30" spans="1:7">
      <c r="A30" t="s">
        <v>416</v>
      </c>
      <c r="B30">
        <v>0</v>
      </c>
      <c r="C30">
        <v>105</v>
      </c>
      <c r="D30">
        <v>75</v>
      </c>
      <c r="E30">
        <v>40</v>
      </c>
      <c r="F30" s="50">
        <f t="shared" si="4"/>
        <v>-1</v>
      </c>
      <c r="G30" s="50">
        <f t="shared" si="5"/>
        <v>-1</v>
      </c>
    </row>
    <row r="31" spans="1:7">
      <c r="A31" t="s">
        <v>417</v>
      </c>
      <c r="B31">
        <v>20</v>
      </c>
      <c r="C31">
        <v>15</v>
      </c>
      <c r="D31">
        <v>15</v>
      </c>
      <c r="E31">
        <v>15</v>
      </c>
      <c r="F31" s="50">
        <f t="shared" si="4"/>
        <v>0.33333333333333331</v>
      </c>
      <c r="G31" s="50">
        <f t="shared" si="5"/>
        <v>0.33333333333333331</v>
      </c>
    </row>
    <row r="32" spans="1:7">
      <c r="A32" t="s">
        <v>418</v>
      </c>
      <c r="B32">
        <v>85</v>
      </c>
      <c r="C32">
        <v>105</v>
      </c>
      <c r="D32">
        <v>90</v>
      </c>
      <c r="E32">
        <v>65</v>
      </c>
      <c r="F32" s="50">
        <f t="shared" si="4"/>
        <v>0.30769230769230771</v>
      </c>
      <c r="G32" s="50">
        <f t="shared" si="5"/>
        <v>-0.19047619047619047</v>
      </c>
    </row>
    <row r="33" spans="1:7">
      <c r="A33" t="s">
        <v>419</v>
      </c>
      <c r="B33">
        <v>320</v>
      </c>
      <c r="C33">
        <v>220</v>
      </c>
      <c r="D33">
        <v>150</v>
      </c>
      <c r="E33">
        <v>120</v>
      </c>
      <c r="F33" s="50">
        <f t="shared" si="4"/>
        <v>1.6666666666666667</v>
      </c>
      <c r="G33" s="50">
        <f t="shared" si="5"/>
        <v>0.45454545454545453</v>
      </c>
    </row>
    <row r="34" spans="1:7" ht="15" thickBot="1">
      <c r="A34" s="51" t="s">
        <v>420</v>
      </c>
      <c r="B34" s="51">
        <v>55</v>
      </c>
      <c r="C34" s="51">
        <v>45</v>
      </c>
      <c r="D34" s="51">
        <v>45</v>
      </c>
      <c r="E34" s="51">
        <v>55</v>
      </c>
      <c r="F34" s="52">
        <f t="shared" si="4"/>
        <v>0</v>
      </c>
      <c r="G34" s="52">
        <f t="shared" si="5"/>
        <v>0.22222222222222221</v>
      </c>
    </row>
    <row r="35" spans="1:7" ht="15" thickTop="1">
      <c r="A35" s="46" t="s">
        <v>404</v>
      </c>
      <c r="B35" s="46">
        <f>SUM(B27:B34)</f>
        <v>875</v>
      </c>
      <c r="C35" s="46">
        <f t="shared" ref="C35:E35" si="6">SUM(C27:C34)</f>
        <v>710</v>
      </c>
      <c r="D35" s="46">
        <f t="shared" si="6"/>
        <v>570</v>
      </c>
      <c r="E35" s="46">
        <f t="shared" si="6"/>
        <v>460</v>
      </c>
      <c r="F35" s="57">
        <f t="shared" si="4"/>
        <v>0.90217391304347827</v>
      </c>
      <c r="G35" s="57">
        <f t="shared" si="5"/>
        <v>0.23239436619718309</v>
      </c>
    </row>
    <row r="37" spans="1:7" ht="15" thickBot="1">
      <c r="A37" s="33" t="s">
        <v>421</v>
      </c>
    </row>
    <row r="38" spans="1:7" ht="15" thickTop="1">
      <c r="A38" t="s">
        <v>422</v>
      </c>
    </row>
    <row r="39" spans="1:7" ht="14.45" customHeight="1">
      <c r="A39" s="75" t="s">
        <v>423</v>
      </c>
      <c r="B39" s="46"/>
      <c r="C39" s="46"/>
      <c r="D39" s="46"/>
      <c r="E39" s="46"/>
      <c r="F39" s="46"/>
      <c r="G39" s="46"/>
    </row>
    <row r="40" spans="1:7">
      <c r="A40" t="s">
        <v>392</v>
      </c>
      <c r="B40" t="s">
        <v>406</v>
      </c>
      <c r="C40" t="s">
        <v>424</v>
      </c>
      <c r="D40" t="s">
        <v>425</v>
      </c>
      <c r="E40" t="s">
        <v>426</v>
      </c>
      <c r="F40" s="43" t="s">
        <v>397</v>
      </c>
      <c r="G40" s="42" t="s">
        <v>398</v>
      </c>
    </row>
    <row r="41" spans="1:7">
      <c r="A41" t="s">
        <v>427</v>
      </c>
      <c r="B41">
        <v>5</v>
      </c>
      <c r="C41">
        <v>5</v>
      </c>
      <c r="D41">
        <v>5</v>
      </c>
      <c r="E41">
        <v>5</v>
      </c>
      <c r="F41" s="58">
        <f>(B41-E41)/E41</f>
        <v>0</v>
      </c>
      <c r="G41" s="58">
        <f>(B41-C41)/C41</f>
        <v>0</v>
      </c>
    </row>
    <row r="42" spans="1:7">
      <c r="A42" t="s">
        <v>400</v>
      </c>
      <c r="B42">
        <v>40</v>
      </c>
      <c r="C42">
        <v>50</v>
      </c>
      <c r="D42">
        <v>45</v>
      </c>
      <c r="E42">
        <v>30</v>
      </c>
      <c r="F42" s="58">
        <f>(B42-E42)/E42</f>
        <v>0.33333333333333331</v>
      </c>
      <c r="G42" s="58">
        <f t="shared" ref="G42:G44" si="7">(B42-C42)/C42</f>
        <v>-0.2</v>
      </c>
    </row>
    <row r="43" spans="1:7" ht="15" thickBot="1">
      <c r="A43" s="51" t="s">
        <v>410</v>
      </c>
      <c r="B43" s="51">
        <v>0</v>
      </c>
      <c r="C43" s="51">
        <v>0</v>
      </c>
      <c r="D43" s="51">
        <v>0</v>
      </c>
      <c r="E43" s="51">
        <v>5</v>
      </c>
      <c r="F43" s="59">
        <f>(B43-E43)/E43</f>
        <v>-1</v>
      </c>
      <c r="G43" s="59">
        <v>0</v>
      </c>
    </row>
    <row r="44" spans="1:7" ht="15" thickTop="1">
      <c r="A44" s="46" t="s">
        <v>404</v>
      </c>
      <c r="B44" s="46">
        <f>SUM(B41:B43)</f>
        <v>45</v>
      </c>
      <c r="C44" s="46">
        <f>SUM(C41:C43)</f>
        <v>55</v>
      </c>
      <c r="D44" s="46">
        <f>SUM(D41:D43)</f>
        <v>50</v>
      </c>
      <c r="E44" s="46">
        <f>SUM(E41:E43)</f>
        <v>40</v>
      </c>
      <c r="F44" s="60">
        <f>(B44-E44)/E44</f>
        <v>0.125</v>
      </c>
      <c r="G44" s="60">
        <f t="shared" si="7"/>
        <v>-0.18181818181818182</v>
      </c>
    </row>
    <row r="46" spans="1:7" ht="15" thickBot="1">
      <c r="A46" s="33" t="s">
        <v>320</v>
      </c>
    </row>
    <row r="47" spans="1:7" ht="15" thickTop="1">
      <c r="A47" t="s">
        <v>428</v>
      </c>
    </row>
    <row r="48" spans="1:7">
      <c r="A48" s="75" t="s">
        <v>429</v>
      </c>
    </row>
    <row r="49" spans="1:7">
      <c r="A49" s="61" t="s">
        <v>392</v>
      </c>
      <c r="B49" s="62" t="s">
        <v>393</v>
      </c>
      <c r="C49" s="62" t="s">
        <v>394</v>
      </c>
      <c r="D49" s="62" t="s">
        <v>395</v>
      </c>
      <c r="E49" s="62" t="s">
        <v>396</v>
      </c>
      <c r="F49" s="62" t="s">
        <v>397</v>
      </c>
      <c r="G49" s="63" t="s">
        <v>398</v>
      </c>
    </row>
    <row r="50" spans="1:7">
      <c r="A50" t="s">
        <v>430</v>
      </c>
      <c r="B50">
        <v>355</v>
      </c>
      <c r="C50">
        <v>425</v>
      </c>
      <c r="D50">
        <v>435</v>
      </c>
      <c r="E50">
        <v>390</v>
      </c>
      <c r="F50" s="64">
        <f t="shared" ref="F50:F61" si="8">(B50-E50)/E50</f>
        <v>-8.9743589743589744E-2</v>
      </c>
      <c r="G50" s="64">
        <f t="shared" ref="G50:G61" si="9">(B50-C50)/C50</f>
        <v>-0.16470588235294117</v>
      </c>
    </row>
    <row r="51" spans="1:7">
      <c r="A51" t="s">
        <v>401</v>
      </c>
      <c r="B51">
        <v>295</v>
      </c>
      <c r="C51">
        <v>355</v>
      </c>
      <c r="D51">
        <v>430</v>
      </c>
      <c r="E51">
        <v>450</v>
      </c>
      <c r="F51" s="64">
        <f t="shared" si="8"/>
        <v>-0.34444444444444444</v>
      </c>
      <c r="G51" s="64">
        <f t="shared" si="9"/>
        <v>-0.16901408450704225</v>
      </c>
    </row>
    <row r="52" spans="1:7">
      <c r="A52" t="s">
        <v>431</v>
      </c>
      <c r="B52">
        <v>240</v>
      </c>
      <c r="C52">
        <v>260</v>
      </c>
      <c r="D52">
        <v>265</v>
      </c>
      <c r="E52">
        <v>280</v>
      </c>
      <c r="F52" s="64">
        <f t="shared" si="8"/>
        <v>-0.14285714285714285</v>
      </c>
      <c r="G52" s="64">
        <f t="shared" si="9"/>
        <v>-7.6923076923076927E-2</v>
      </c>
    </row>
    <row r="53" spans="1:7">
      <c r="A53" t="s">
        <v>432</v>
      </c>
      <c r="B53">
        <v>160</v>
      </c>
      <c r="C53">
        <v>225</v>
      </c>
      <c r="D53">
        <v>255</v>
      </c>
      <c r="E53">
        <v>280</v>
      </c>
      <c r="F53" s="64">
        <f t="shared" si="8"/>
        <v>-0.42857142857142855</v>
      </c>
      <c r="G53" s="64">
        <f t="shared" si="9"/>
        <v>-0.28888888888888886</v>
      </c>
    </row>
    <row r="54" spans="1:7">
      <c r="A54" t="s">
        <v>433</v>
      </c>
      <c r="B54">
        <v>130</v>
      </c>
      <c r="C54">
        <v>185</v>
      </c>
      <c r="D54">
        <v>220</v>
      </c>
      <c r="E54">
        <v>270</v>
      </c>
      <c r="F54" s="64">
        <f t="shared" si="8"/>
        <v>-0.51851851851851849</v>
      </c>
      <c r="G54" s="64">
        <f t="shared" si="9"/>
        <v>-0.29729729729729731</v>
      </c>
    </row>
    <row r="55" spans="1:7">
      <c r="A55" t="s">
        <v>434</v>
      </c>
      <c r="B55">
        <v>110</v>
      </c>
      <c r="C55">
        <v>185</v>
      </c>
      <c r="D55">
        <v>210</v>
      </c>
      <c r="E55">
        <v>235</v>
      </c>
      <c r="F55" s="64">
        <f t="shared" si="8"/>
        <v>-0.53191489361702127</v>
      </c>
      <c r="G55" s="64">
        <f t="shared" si="9"/>
        <v>-0.40540540540540543</v>
      </c>
    </row>
    <row r="56" spans="1:7">
      <c r="A56" t="s">
        <v>435</v>
      </c>
      <c r="B56">
        <v>120</v>
      </c>
      <c r="C56">
        <v>125</v>
      </c>
      <c r="D56">
        <v>175</v>
      </c>
      <c r="E56">
        <v>170</v>
      </c>
      <c r="F56" s="64">
        <f t="shared" si="8"/>
        <v>-0.29411764705882354</v>
      </c>
      <c r="G56" s="64">
        <f t="shared" si="9"/>
        <v>-0.04</v>
      </c>
    </row>
    <row r="57" spans="1:7">
      <c r="A57" t="s">
        <v>399</v>
      </c>
      <c r="B57">
        <v>80</v>
      </c>
      <c r="C57">
        <v>120</v>
      </c>
      <c r="D57">
        <v>105</v>
      </c>
      <c r="E57">
        <v>120</v>
      </c>
      <c r="F57" s="64">
        <f t="shared" si="8"/>
        <v>-0.33333333333333331</v>
      </c>
      <c r="G57" s="64">
        <f t="shared" si="9"/>
        <v>-0.33333333333333331</v>
      </c>
    </row>
    <row r="58" spans="1:7">
      <c r="A58" t="s">
        <v>420</v>
      </c>
      <c r="B58">
        <v>60</v>
      </c>
      <c r="C58">
        <v>65</v>
      </c>
      <c r="D58">
        <v>55</v>
      </c>
      <c r="E58">
        <v>55</v>
      </c>
      <c r="F58" s="64">
        <f t="shared" si="8"/>
        <v>9.0909090909090912E-2</v>
      </c>
      <c r="G58" s="64">
        <f t="shared" si="9"/>
        <v>-7.6923076923076927E-2</v>
      </c>
    </row>
    <row r="59" spans="1:7">
      <c r="A59" t="s">
        <v>436</v>
      </c>
      <c r="B59">
        <v>190</v>
      </c>
      <c r="C59">
        <v>35</v>
      </c>
      <c r="D59">
        <v>50</v>
      </c>
      <c r="E59">
        <v>40</v>
      </c>
      <c r="F59" s="64">
        <f t="shared" si="8"/>
        <v>3.75</v>
      </c>
      <c r="G59" s="64">
        <f t="shared" si="9"/>
        <v>4.4285714285714288</v>
      </c>
    </row>
    <row r="60" spans="1:7" ht="15" thickBot="1">
      <c r="A60" s="51" t="s">
        <v>437</v>
      </c>
      <c r="B60" s="51">
        <v>45</v>
      </c>
      <c r="C60" s="51">
        <v>35</v>
      </c>
      <c r="D60" s="51">
        <v>30</v>
      </c>
      <c r="E60" s="51">
        <v>35</v>
      </c>
      <c r="F60" s="65">
        <f t="shared" si="8"/>
        <v>0.2857142857142857</v>
      </c>
      <c r="G60" s="65">
        <f t="shared" si="9"/>
        <v>0.2857142857142857</v>
      </c>
    </row>
    <row r="61" spans="1:7" ht="15" thickTop="1">
      <c r="A61" s="46" t="s">
        <v>404</v>
      </c>
      <c r="B61" s="66">
        <f>SUM(B50:B60)</f>
        <v>1785</v>
      </c>
      <c r="C61" s="66">
        <f t="shared" ref="C61:E61" si="10">SUM(C50:C60)</f>
        <v>2015</v>
      </c>
      <c r="D61" s="66">
        <f t="shared" si="10"/>
        <v>2230</v>
      </c>
      <c r="E61" s="66">
        <f t="shared" si="10"/>
        <v>2325</v>
      </c>
      <c r="F61" s="67">
        <f t="shared" si="8"/>
        <v>-0.23225806451612904</v>
      </c>
      <c r="G61" s="67">
        <f t="shared" si="9"/>
        <v>-0.11414392059553349</v>
      </c>
    </row>
    <row r="63" spans="1:7">
      <c r="A63" s="75" t="s">
        <v>438</v>
      </c>
    </row>
    <row r="64" spans="1:7">
      <c r="A64" s="61" t="s">
        <v>392</v>
      </c>
      <c r="B64" s="62" t="s">
        <v>406</v>
      </c>
      <c r="C64" s="62" t="s">
        <v>424</v>
      </c>
      <c r="D64" s="62" t="s">
        <v>425</v>
      </c>
      <c r="E64" s="62" t="s">
        <v>426</v>
      </c>
      <c r="F64" s="62" t="s">
        <v>397</v>
      </c>
      <c r="G64" s="63" t="s">
        <v>398</v>
      </c>
    </row>
    <row r="65" spans="1:7">
      <c r="A65" s="46" t="s">
        <v>430</v>
      </c>
      <c r="B65">
        <v>260</v>
      </c>
      <c r="C65">
        <v>195</v>
      </c>
      <c r="D65">
        <v>170</v>
      </c>
      <c r="E65">
        <v>135</v>
      </c>
      <c r="F65" s="64">
        <f t="shared" ref="F65:F75" si="11">(B65-E65)/E65</f>
        <v>0.92592592592592593</v>
      </c>
      <c r="G65" s="64">
        <f t="shared" ref="G65:G75" si="12">(B65-C65)/C65</f>
        <v>0.33333333333333331</v>
      </c>
    </row>
    <row r="66" spans="1:7">
      <c r="A66" s="46" t="s">
        <v>401</v>
      </c>
      <c r="B66">
        <v>25</v>
      </c>
      <c r="C66">
        <v>20</v>
      </c>
      <c r="D66">
        <v>20</v>
      </c>
      <c r="E66">
        <v>10</v>
      </c>
      <c r="F66" s="64">
        <f t="shared" si="11"/>
        <v>1.5</v>
      </c>
      <c r="G66" s="64">
        <f t="shared" si="12"/>
        <v>0.25</v>
      </c>
    </row>
    <row r="67" spans="1:7">
      <c r="A67" s="46" t="s">
        <v>431</v>
      </c>
      <c r="B67">
        <v>70</v>
      </c>
      <c r="C67">
        <v>45</v>
      </c>
      <c r="D67">
        <v>35</v>
      </c>
      <c r="E67">
        <v>30</v>
      </c>
      <c r="F67" s="64">
        <f t="shared" si="11"/>
        <v>1.3333333333333333</v>
      </c>
      <c r="G67" s="64">
        <f t="shared" si="12"/>
        <v>0.55555555555555558</v>
      </c>
    </row>
    <row r="68" spans="1:7">
      <c r="A68" s="46" t="s">
        <v>432</v>
      </c>
      <c r="B68">
        <v>85</v>
      </c>
      <c r="C68">
        <v>65</v>
      </c>
      <c r="D68">
        <v>55</v>
      </c>
      <c r="E68">
        <v>20</v>
      </c>
      <c r="F68" s="64">
        <f t="shared" si="11"/>
        <v>3.25</v>
      </c>
      <c r="G68" s="64">
        <f t="shared" si="12"/>
        <v>0.30769230769230771</v>
      </c>
    </row>
    <row r="69" spans="1:7">
      <c r="A69" s="46" t="s">
        <v>433</v>
      </c>
      <c r="B69">
        <v>20</v>
      </c>
      <c r="C69">
        <v>20</v>
      </c>
      <c r="D69">
        <v>25</v>
      </c>
      <c r="E69">
        <v>25</v>
      </c>
      <c r="F69" s="64">
        <f t="shared" si="11"/>
        <v>-0.2</v>
      </c>
      <c r="G69" s="64">
        <f t="shared" si="12"/>
        <v>0</v>
      </c>
    </row>
    <row r="70" spans="1:7">
      <c r="A70" s="46" t="s">
        <v>439</v>
      </c>
      <c r="B70">
        <v>40</v>
      </c>
      <c r="C70">
        <v>30</v>
      </c>
      <c r="D70">
        <v>0</v>
      </c>
      <c r="E70">
        <v>5</v>
      </c>
      <c r="F70" s="64">
        <f t="shared" si="11"/>
        <v>7</v>
      </c>
      <c r="G70" s="64">
        <f t="shared" si="12"/>
        <v>0.33333333333333331</v>
      </c>
    </row>
    <row r="71" spans="1:7">
      <c r="A71" s="46" t="s">
        <v>399</v>
      </c>
      <c r="B71">
        <v>0</v>
      </c>
      <c r="C71">
        <v>0</v>
      </c>
      <c r="D71">
        <v>0</v>
      </c>
      <c r="E71">
        <v>0</v>
      </c>
      <c r="F71" s="64">
        <v>0</v>
      </c>
      <c r="G71" s="64">
        <v>0</v>
      </c>
    </row>
    <row r="72" spans="1:7">
      <c r="A72" s="46" t="s">
        <v>400</v>
      </c>
      <c r="B72">
        <v>55</v>
      </c>
      <c r="C72">
        <v>60</v>
      </c>
      <c r="D72">
        <v>50</v>
      </c>
      <c r="E72">
        <v>30</v>
      </c>
      <c r="F72" s="64">
        <f t="shared" si="11"/>
        <v>0.83333333333333337</v>
      </c>
      <c r="G72" s="64">
        <f t="shared" si="12"/>
        <v>-8.3333333333333329E-2</v>
      </c>
    </row>
    <row r="73" spans="1:7">
      <c r="A73" s="46" t="s">
        <v>440</v>
      </c>
      <c r="B73">
        <v>0</v>
      </c>
      <c r="C73">
        <v>0</v>
      </c>
      <c r="D73">
        <v>5</v>
      </c>
      <c r="E73">
        <v>5</v>
      </c>
      <c r="F73" s="64">
        <f t="shared" si="11"/>
        <v>-1</v>
      </c>
      <c r="G73" s="64">
        <v>0</v>
      </c>
    </row>
    <row r="74" spans="1:7" ht="15" thickBot="1">
      <c r="A74" s="68" t="s">
        <v>402</v>
      </c>
      <c r="B74" s="51">
        <v>5</v>
      </c>
      <c r="C74" s="51">
        <v>0</v>
      </c>
      <c r="D74" s="51">
        <v>0</v>
      </c>
      <c r="E74" s="51">
        <v>0</v>
      </c>
      <c r="F74" s="65">
        <v>0</v>
      </c>
      <c r="G74" s="65">
        <v>0</v>
      </c>
    </row>
    <row r="75" spans="1:7" ht="15" thickTop="1">
      <c r="A75" s="46" t="s">
        <v>404</v>
      </c>
      <c r="B75" s="46">
        <f>SUM(B65:B74)</f>
        <v>560</v>
      </c>
      <c r="C75" s="46">
        <f t="shared" ref="C75:E75" si="13">SUM(C65:C74)</f>
        <v>435</v>
      </c>
      <c r="D75" s="46">
        <f t="shared" si="13"/>
        <v>360</v>
      </c>
      <c r="E75" s="46">
        <f t="shared" si="13"/>
        <v>260</v>
      </c>
      <c r="F75" s="67">
        <f t="shared" si="11"/>
        <v>1.1538461538461537</v>
      </c>
      <c r="G75" s="67">
        <f t="shared" si="12"/>
        <v>0.28735632183908044</v>
      </c>
    </row>
    <row r="77" spans="1:7" ht="15" thickBot="1">
      <c r="A77" s="33" t="s">
        <v>441</v>
      </c>
    </row>
    <row r="78" spans="1:7" ht="15" thickTop="1">
      <c r="A78" t="s">
        <v>442</v>
      </c>
    </row>
    <row r="79" spans="1:7">
      <c r="A79" s="75" t="s">
        <v>443</v>
      </c>
    </row>
    <row r="80" spans="1:7">
      <c r="A80" s="61" t="s">
        <v>392</v>
      </c>
      <c r="B80" s="62" t="s">
        <v>393</v>
      </c>
      <c r="C80" s="62" t="s">
        <v>394</v>
      </c>
      <c r="D80" s="62" t="s">
        <v>395</v>
      </c>
      <c r="E80" s="62" t="s">
        <v>396</v>
      </c>
      <c r="F80" s="62" t="s">
        <v>397</v>
      </c>
      <c r="G80" s="63" t="s">
        <v>398</v>
      </c>
    </row>
    <row r="81" spans="1:7">
      <c r="A81" t="s">
        <v>431</v>
      </c>
      <c r="B81">
        <v>170</v>
      </c>
      <c r="C81">
        <v>165</v>
      </c>
      <c r="D81">
        <v>175</v>
      </c>
      <c r="E81">
        <v>170</v>
      </c>
      <c r="F81" s="64">
        <f t="shared" ref="F81:F90" si="14">(B81-E81)/E81</f>
        <v>0</v>
      </c>
      <c r="G81" s="64">
        <f t="shared" ref="G81:G90" si="15">(B81-C81)/C81</f>
        <v>3.0303030303030304E-2</v>
      </c>
    </row>
    <row r="82" spans="1:7">
      <c r="A82" t="s">
        <v>432</v>
      </c>
      <c r="B82">
        <v>95</v>
      </c>
      <c r="C82">
        <v>105</v>
      </c>
      <c r="D82">
        <v>130</v>
      </c>
      <c r="E82">
        <v>130</v>
      </c>
      <c r="F82" s="64">
        <f t="shared" si="14"/>
        <v>-0.26923076923076922</v>
      </c>
      <c r="G82" s="64">
        <f t="shared" si="15"/>
        <v>-9.5238095238095233E-2</v>
      </c>
    </row>
    <row r="83" spans="1:7">
      <c r="A83" t="s">
        <v>439</v>
      </c>
      <c r="B83">
        <v>135</v>
      </c>
      <c r="C83">
        <v>145</v>
      </c>
      <c r="D83">
        <v>145</v>
      </c>
      <c r="E83">
        <v>125</v>
      </c>
      <c r="F83" s="64">
        <f t="shared" si="14"/>
        <v>0.08</v>
      </c>
      <c r="G83" s="64">
        <f t="shared" si="15"/>
        <v>-6.8965517241379309E-2</v>
      </c>
    </row>
    <row r="84" spans="1:7">
      <c r="A84" t="s">
        <v>437</v>
      </c>
      <c r="B84">
        <v>80</v>
      </c>
      <c r="C84">
        <v>85</v>
      </c>
      <c r="D84">
        <v>95</v>
      </c>
      <c r="E84">
        <v>80</v>
      </c>
      <c r="F84" s="64">
        <f t="shared" si="14"/>
        <v>0</v>
      </c>
      <c r="G84" s="64">
        <f t="shared" si="15"/>
        <v>-5.8823529411764705E-2</v>
      </c>
    </row>
    <row r="85" spans="1:7">
      <c r="A85" t="s">
        <v>402</v>
      </c>
      <c r="B85">
        <v>75</v>
      </c>
      <c r="C85">
        <v>70</v>
      </c>
      <c r="D85">
        <v>65</v>
      </c>
      <c r="E85">
        <v>65</v>
      </c>
      <c r="F85" s="64">
        <f t="shared" si="14"/>
        <v>0.15384615384615385</v>
      </c>
      <c r="G85" s="64">
        <f t="shared" si="15"/>
        <v>7.1428571428571425E-2</v>
      </c>
    </row>
    <row r="86" spans="1:7">
      <c r="A86" t="s">
        <v>420</v>
      </c>
      <c r="B86">
        <v>70</v>
      </c>
      <c r="C86">
        <v>70</v>
      </c>
      <c r="D86">
        <v>60</v>
      </c>
      <c r="E86">
        <v>50</v>
      </c>
      <c r="F86" s="64">
        <f t="shared" si="14"/>
        <v>0.4</v>
      </c>
      <c r="G86" s="64">
        <f t="shared" si="15"/>
        <v>0</v>
      </c>
    </row>
    <row r="87" spans="1:7">
      <c r="A87" t="s">
        <v>400</v>
      </c>
      <c r="B87">
        <v>10</v>
      </c>
      <c r="C87">
        <v>15</v>
      </c>
      <c r="D87">
        <v>10</v>
      </c>
      <c r="E87">
        <v>10</v>
      </c>
      <c r="F87" s="64">
        <f t="shared" si="14"/>
        <v>0</v>
      </c>
      <c r="G87" s="64">
        <f t="shared" si="15"/>
        <v>-0.33333333333333331</v>
      </c>
    </row>
    <row r="88" spans="1:7">
      <c r="A88" t="s">
        <v>410</v>
      </c>
      <c r="B88">
        <v>15</v>
      </c>
      <c r="C88">
        <v>10</v>
      </c>
      <c r="D88">
        <v>10</v>
      </c>
      <c r="E88">
        <v>10</v>
      </c>
      <c r="F88" s="64">
        <f t="shared" si="14"/>
        <v>0.5</v>
      </c>
      <c r="G88" s="64">
        <f t="shared" si="15"/>
        <v>0.5</v>
      </c>
    </row>
    <row r="89" spans="1:7" ht="15" thickBot="1">
      <c r="A89" s="51" t="s">
        <v>444</v>
      </c>
      <c r="B89" s="51">
        <v>0</v>
      </c>
      <c r="C89" s="51">
        <v>160</v>
      </c>
      <c r="D89" s="51">
        <v>10</v>
      </c>
      <c r="E89" s="51">
        <v>5</v>
      </c>
      <c r="F89" s="65">
        <f t="shared" si="14"/>
        <v>-1</v>
      </c>
      <c r="G89" s="65">
        <f t="shared" si="15"/>
        <v>-1</v>
      </c>
    </row>
    <row r="90" spans="1:7" ht="15" thickTop="1">
      <c r="A90" s="46" t="s">
        <v>404</v>
      </c>
      <c r="B90" s="46">
        <f>SUM(B81:B89)</f>
        <v>650</v>
      </c>
      <c r="C90" s="46">
        <f t="shared" ref="C90:E90" si="16">SUM(C81:C89)</f>
        <v>825</v>
      </c>
      <c r="D90" s="46">
        <f t="shared" si="16"/>
        <v>700</v>
      </c>
      <c r="E90" s="46">
        <f t="shared" si="16"/>
        <v>645</v>
      </c>
      <c r="F90" s="67">
        <f t="shared" si="14"/>
        <v>7.7519379844961239E-3</v>
      </c>
      <c r="G90" s="67">
        <f t="shared" si="15"/>
        <v>-0.21212121212121213</v>
      </c>
    </row>
    <row r="92" spans="1:7">
      <c r="A92" s="75" t="s">
        <v>445</v>
      </c>
    </row>
    <row r="93" spans="1:7">
      <c r="A93" s="61" t="s">
        <v>392</v>
      </c>
      <c r="B93" s="62" t="s">
        <v>406</v>
      </c>
      <c r="C93" s="62" t="s">
        <v>424</v>
      </c>
      <c r="D93" s="62" t="s">
        <v>425</v>
      </c>
      <c r="E93" s="62" t="s">
        <v>426</v>
      </c>
      <c r="F93" s="62" t="s">
        <v>397</v>
      </c>
      <c r="G93" s="63" t="s">
        <v>398</v>
      </c>
    </row>
    <row r="94" spans="1:7">
      <c r="A94" t="s">
        <v>420</v>
      </c>
      <c r="B94">
        <v>65</v>
      </c>
      <c r="C94">
        <v>75</v>
      </c>
      <c r="D94">
        <v>60</v>
      </c>
      <c r="E94">
        <v>60</v>
      </c>
      <c r="F94" s="64">
        <f t="shared" ref="F94:F99" si="17">(B94-E94)/E94</f>
        <v>8.3333333333333329E-2</v>
      </c>
      <c r="G94" s="64">
        <f t="shared" ref="G94:G99" si="18">(B94-C94)/C94</f>
        <v>-0.13333333333333333</v>
      </c>
    </row>
    <row r="95" spans="1:7">
      <c r="A95" t="s">
        <v>444</v>
      </c>
      <c r="B95">
        <v>55</v>
      </c>
      <c r="C95">
        <v>50</v>
      </c>
      <c r="D95">
        <v>20</v>
      </c>
      <c r="E95">
        <v>30</v>
      </c>
      <c r="F95" s="64">
        <f t="shared" si="17"/>
        <v>0.83333333333333337</v>
      </c>
      <c r="G95" s="64">
        <f t="shared" si="18"/>
        <v>0.1</v>
      </c>
    </row>
    <row r="96" spans="1:7">
      <c r="A96" t="s">
        <v>437</v>
      </c>
      <c r="B96">
        <v>5</v>
      </c>
      <c r="C96">
        <v>0</v>
      </c>
      <c r="D96">
        <v>5</v>
      </c>
      <c r="E96">
        <v>5</v>
      </c>
      <c r="F96" s="64">
        <f t="shared" si="17"/>
        <v>0</v>
      </c>
      <c r="G96" s="64">
        <v>5</v>
      </c>
    </row>
    <row r="97" spans="1:7">
      <c r="A97" t="s">
        <v>399</v>
      </c>
      <c r="B97">
        <v>5</v>
      </c>
      <c r="C97">
        <v>5</v>
      </c>
      <c r="D97">
        <v>5</v>
      </c>
      <c r="E97">
        <v>5</v>
      </c>
      <c r="F97" s="64">
        <f t="shared" si="17"/>
        <v>0</v>
      </c>
      <c r="G97" s="64">
        <f t="shared" si="18"/>
        <v>0</v>
      </c>
    </row>
    <row r="98" spans="1:7" ht="15" thickBot="1">
      <c r="A98" s="51" t="s">
        <v>402</v>
      </c>
      <c r="B98" s="51">
        <v>5</v>
      </c>
      <c r="C98" s="51">
        <v>0</v>
      </c>
      <c r="D98" s="51">
        <v>5</v>
      </c>
      <c r="E98" s="51">
        <v>0</v>
      </c>
      <c r="F98" s="65">
        <v>5</v>
      </c>
      <c r="G98" s="65">
        <v>5</v>
      </c>
    </row>
    <row r="99" spans="1:7" ht="15" thickTop="1">
      <c r="A99" s="46" t="s">
        <v>404</v>
      </c>
      <c r="B99" s="46">
        <f>SUM(B94:B98)</f>
        <v>135</v>
      </c>
      <c r="C99" s="46">
        <f t="shared" ref="C99:E99" si="19">SUM(C94:C98)</f>
        <v>130</v>
      </c>
      <c r="D99" s="46">
        <f t="shared" si="19"/>
        <v>95</v>
      </c>
      <c r="E99" s="46">
        <f t="shared" si="19"/>
        <v>100</v>
      </c>
      <c r="F99" s="67">
        <f t="shared" si="17"/>
        <v>0.35</v>
      </c>
      <c r="G99" s="67">
        <f t="shared" si="18"/>
        <v>3.8461538461538464E-2</v>
      </c>
    </row>
    <row r="101" spans="1:7" ht="15" thickBot="1">
      <c r="A101" s="33" t="s">
        <v>446</v>
      </c>
    </row>
    <row r="102" spans="1:7" ht="15" thickTop="1">
      <c r="A102" t="s">
        <v>447</v>
      </c>
    </row>
    <row r="103" spans="1:7">
      <c r="A103" s="75" t="s">
        <v>448</v>
      </c>
    </row>
    <row r="104" spans="1:7">
      <c r="A104" s="69" t="s">
        <v>392</v>
      </c>
      <c r="B104" s="62" t="s">
        <v>393</v>
      </c>
      <c r="C104" s="62" t="s">
        <v>394</v>
      </c>
      <c r="D104" s="62" t="s">
        <v>395</v>
      </c>
      <c r="E104" s="62" t="s">
        <v>396</v>
      </c>
      <c r="F104" s="62" t="s">
        <v>397</v>
      </c>
      <c r="G104" s="63" t="s">
        <v>398</v>
      </c>
    </row>
    <row r="105" spans="1:7" ht="15" thickBot="1">
      <c r="A105" s="70" t="s">
        <v>399</v>
      </c>
      <c r="B105" s="70">
        <v>65</v>
      </c>
      <c r="C105" s="70">
        <v>60</v>
      </c>
      <c r="D105" s="70">
        <v>55</v>
      </c>
      <c r="E105" s="70">
        <v>55</v>
      </c>
      <c r="F105" s="71">
        <f t="shared" ref="F105:F106" si="20">(B105-E105)/E105</f>
        <v>0.18181818181818182</v>
      </c>
      <c r="G105" s="71">
        <f t="shared" ref="G105:G106" si="21">(B105-C105)/C105</f>
        <v>8.3333333333333329E-2</v>
      </c>
    </row>
    <row r="106" spans="1:7" ht="15" thickTop="1">
      <c r="A106" s="46" t="s">
        <v>404</v>
      </c>
      <c r="B106" s="46">
        <v>65</v>
      </c>
      <c r="C106" s="46">
        <v>60</v>
      </c>
      <c r="D106" s="46">
        <v>55</v>
      </c>
      <c r="E106" s="46">
        <v>55</v>
      </c>
      <c r="F106" s="67">
        <f t="shared" si="20"/>
        <v>0.18181818181818182</v>
      </c>
      <c r="G106" s="67">
        <f t="shared" si="21"/>
        <v>8.3333333333333329E-2</v>
      </c>
    </row>
    <row r="108" spans="1:7">
      <c r="A108" s="75" t="s">
        <v>449</v>
      </c>
    </row>
    <row r="109" spans="1:7">
      <c r="A109" s="61" t="s">
        <v>392</v>
      </c>
      <c r="B109" s="62" t="s">
        <v>406</v>
      </c>
      <c r="C109" s="62" t="s">
        <v>424</v>
      </c>
      <c r="D109" s="62" t="s">
        <v>425</v>
      </c>
      <c r="E109" s="62" t="s">
        <v>426</v>
      </c>
      <c r="F109" s="62" t="s">
        <v>397</v>
      </c>
      <c r="G109" s="63" t="s">
        <v>398</v>
      </c>
    </row>
    <row r="110" spans="1:7">
      <c r="A110" t="s">
        <v>399</v>
      </c>
      <c r="B110">
        <v>155</v>
      </c>
      <c r="C110">
        <v>190</v>
      </c>
      <c r="D110">
        <v>125</v>
      </c>
      <c r="E110">
        <v>95</v>
      </c>
      <c r="F110" s="64">
        <f t="shared" ref="F110:F112" si="22">(B110-E110)/E110</f>
        <v>0.63157894736842102</v>
      </c>
      <c r="G110" s="64">
        <f t="shared" ref="G110:G112" si="23">(B110-C110)/C110</f>
        <v>-0.18421052631578946</v>
      </c>
    </row>
    <row r="111" spans="1:7" ht="15" thickBot="1">
      <c r="A111" s="51" t="s">
        <v>410</v>
      </c>
      <c r="B111" s="51">
        <v>0</v>
      </c>
      <c r="C111" s="51">
        <v>0</v>
      </c>
      <c r="D111" s="51">
        <v>0</v>
      </c>
      <c r="E111" s="51">
        <v>5</v>
      </c>
      <c r="F111" s="65">
        <f t="shared" si="22"/>
        <v>-1</v>
      </c>
      <c r="G111" s="65">
        <v>0</v>
      </c>
    </row>
    <row r="112" spans="1:7" ht="15" thickTop="1">
      <c r="A112" s="46" t="s">
        <v>404</v>
      </c>
      <c r="B112" s="46">
        <f>SUM(B110:B111)</f>
        <v>155</v>
      </c>
      <c r="C112" s="46">
        <f t="shared" ref="C112:E112" si="24">SUM(C110:C111)</f>
        <v>190</v>
      </c>
      <c r="D112" s="46">
        <f t="shared" si="24"/>
        <v>125</v>
      </c>
      <c r="E112" s="46">
        <f t="shared" si="24"/>
        <v>100</v>
      </c>
      <c r="F112" s="67">
        <f t="shared" si="22"/>
        <v>0.55000000000000004</v>
      </c>
      <c r="G112" s="67">
        <f t="shared" si="23"/>
        <v>-0.18421052631578946</v>
      </c>
    </row>
    <row r="114" spans="1:6" ht="15" thickBot="1">
      <c r="A114" s="33" t="s">
        <v>450</v>
      </c>
    </row>
    <row r="115" spans="1:6" ht="15" thickTop="1">
      <c r="A115" t="s">
        <v>451</v>
      </c>
    </row>
    <row r="116" spans="1:6">
      <c r="A116" s="75" t="s">
        <v>452</v>
      </c>
    </row>
    <row r="117" spans="1:6">
      <c r="A117" s="76" t="s">
        <v>453</v>
      </c>
    </row>
    <row r="118" spans="1:6">
      <c r="A118" s="61" t="s">
        <v>392</v>
      </c>
      <c r="B118" s="62" t="s">
        <v>393</v>
      </c>
      <c r="C118" s="62" t="s">
        <v>394</v>
      </c>
      <c r="D118" s="62" t="s">
        <v>395</v>
      </c>
      <c r="E118" s="62" t="s">
        <v>396</v>
      </c>
      <c r="F118" s="63" t="s">
        <v>398</v>
      </c>
    </row>
    <row r="119" spans="1:6">
      <c r="A119" t="s">
        <v>399</v>
      </c>
      <c r="B119">
        <v>470</v>
      </c>
      <c r="C119">
        <v>475</v>
      </c>
      <c r="D119">
        <v>470</v>
      </c>
      <c r="E119" t="s">
        <v>454</v>
      </c>
      <c r="F119" s="64">
        <f t="shared" ref="F119:F127" si="25">(B119-C119)/C119</f>
        <v>-1.0526315789473684E-2</v>
      </c>
    </row>
    <row r="120" spans="1:6">
      <c r="A120" t="s">
        <v>455</v>
      </c>
      <c r="B120">
        <v>410</v>
      </c>
      <c r="C120">
        <v>405</v>
      </c>
      <c r="D120">
        <v>410</v>
      </c>
      <c r="E120" t="s">
        <v>454</v>
      </c>
      <c r="F120" s="64">
        <f t="shared" si="25"/>
        <v>1.2345679012345678E-2</v>
      </c>
    </row>
    <row r="121" spans="1:6">
      <c r="A121" t="s">
        <v>456</v>
      </c>
      <c r="B121">
        <v>350</v>
      </c>
      <c r="C121">
        <v>405</v>
      </c>
      <c r="D121">
        <v>370</v>
      </c>
      <c r="E121" t="s">
        <v>454</v>
      </c>
      <c r="F121" s="64">
        <f t="shared" si="25"/>
        <v>-0.13580246913580246</v>
      </c>
    </row>
    <row r="122" spans="1:6">
      <c r="A122" t="s">
        <v>432</v>
      </c>
      <c r="B122">
        <v>340</v>
      </c>
      <c r="C122">
        <v>365</v>
      </c>
      <c r="D122">
        <v>385</v>
      </c>
      <c r="E122" t="s">
        <v>454</v>
      </c>
      <c r="F122" s="64">
        <f t="shared" si="25"/>
        <v>-6.8493150684931503E-2</v>
      </c>
    </row>
    <row r="123" spans="1:6">
      <c r="A123" t="s">
        <v>427</v>
      </c>
      <c r="B123">
        <v>280</v>
      </c>
      <c r="C123">
        <v>240</v>
      </c>
      <c r="D123">
        <v>260</v>
      </c>
      <c r="E123" t="s">
        <v>454</v>
      </c>
      <c r="F123" s="64">
        <f t="shared" si="25"/>
        <v>0.16666666666666666</v>
      </c>
    </row>
    <row r="124" spans="1:6">
      <c r="A124" t="s">
        <v>430</v>
      </c>
      <c r="B124">
        <v>185</v>
      </c>
      <c r="C124">
        <v>225</v>
      </c>
      <c r="D124">
        <v>235</v>
      </c>
      <c r="E124" t="s">
        <v>454</v>
      </c>
      <c r="F124" s="64">
        <f t="shared" si="25"/>
        <v>-0.17777777777777778</v>
      </c>
    </row>
    <row r="125" spans="1:6">
      <c r="A125" t="s">
        <v>457</v>
      </c>
      <c r="B125">
        <v>40</v>
      </c>
      <c r="C125">
        <v>60</v>
      </c>
      <c r="D125">
        <v>70</v>
      </c>
      <c r="E125" t="s">
        <v>454</v>
      </c>
      <c r="F125" s="64">
        <f t="shared" si="25"/>
        <v>-0.33333333333333331</v>
      </c>
    </row>
    <row r="126" spans="1:6">
      <c r="A126" t="s">
        <v>458</v>
      </c>
      <c r="B126">
        <v>25</v>
      </c>
      <c r="C126">
        <v>25</v>
      </c>
      <c r="D126">
        <v>25</v>
      </c>
      <c r="E126" t="s">
        <v>454</v>
      </c>
      <c r="F126" s="64">
        <f t="shared" si="25"/>
        <v>0</v>
      </c>
    </row>
    <row r="127" spans="1:6">
      <c r="A127" s="46" t="s">
        <v>404</v>
      </c>
      <c r="B127" s="66">
        <f>SUM(B119:B126)</f>
        <v>2100</v>
      </c>
      <c r="C127" s="66">
        <f t="shared" ref="C127:D127" si="26">SUM(C119:C126)</f>
        <v>2200</v>
      </c>
      <c r="D127" s="66">
        <f t="shared" si="26"/>
        <v>2225</v>
      </c>
      <c r="E127" s="46" t="s">
        <v>454</v>
      </c>
      <c r="F127" s="67">
        <f t="shared" si="25"/>
        <v>-4.5454545454545456E-2</v>
      </c>
    </row>
    <row r="129" spans="1:6">
      <c r="A129" s="76" t="s">
        <v>459</v>
      </c>
    </row>
    <row r="130" spans="1:6">
      <c r="A130" s="61" t="s">
        <v>392</v>
      </c>
      <c r="B130" s="62" t="s">
        <v>393</v>
      </c>
      <c r="C130" s="62" t="s">
        <v>394</v>
      </c>
      <c r="D130" s="62" t="s">
        <v>395</v>
      </c>
      <c r="E130" s="62" t="s">
        <v>396</v>
      </c>
      <c r="F130" s="63" t="s">
        <v>398</v>
      </c>
    </row>
    <row r="131" spans="1:6">
      <c r="A131" t="s">
        <v>431</v>
      </c>
      <c r="B131" s="36">
        <v>905</v>
      </c>
      <c r="C131" s="36">
        <v>980</v>
      </c>
      <c r="D131" s="36">
        <v>1060</v>
      </c>
      <c r="E131" t="s">
        <v>454</v>
      </c>
      <c r="F131" s="64">
        <f t="shared" ref="F131:F138" si="27">(B131-C131)/C131</f>
        <v>-7.6530612244897961E-2</v>
      </c>
    </row>
    <row r="132" spans="1:6">
      <c r="A132" t="s">
        <v>430</v>
      </c>
      <c r="B132" s="36">
        <v>360</v>
      </c>
      <c r="C132" s="36">
        <v>400</v>
      </c>
      <c r="D132" s="36">
        <v>395</v>
      </c>
      <c r="E132" t="s">
        <v>454</v>
      </c>
      <c r="F132" s="64">
        <f t="shared" si="27"/>
        <v>-0.1</v>
      </c>
    </row>
    <row r="133" spans="1:6">
      <c r="A133" t="s">
        <v>440</v>
      </c>
      <c r="B133" s="36">
        <v>225</v>
      </c>
      <c r="C133" s="36">
        <v>270</v>
      </c>
      <c r="D133" s="36">
        <v>280</v>
      </c>
      <c r="E133" t="s">
        <v>454</v>
      </c>
      <c r="F133" s="64">
        <f t="shared" si="27"/>
        <v>-0.16666666666666666</v>
      </c>
    </row>
    <row r="134" spans="1:6">
      <c r="A134" t="s">
        <v>432</v>
      </c>
      <c r="B134" s="36">
        <v>135</v>
      </c>
      <c r="C134" s="36">
        <v>165</v>
      </c>
      <c r="D134" s="36">
        <v>185</v>
      </c>
      <c r="E134" t="s">
        <v>454</v>
      </c>
      <c r="F134" s="64">
        <f t="shared" si="27"/>
        <v>-0.18181818181818182</v>
      </c>
    </row>
    <row r="135" spans="1:6">
      <c r="A135" t="s">
        <v>401</v>
      </c>
      <c r="B135" s="36">
        <v>115</v>
      </c>
      <c r="C135" s="36">
        <v>105</v>
      </c>
      <c r="D135" s="36">
        <v>105</v>
      </c>
      <c r="E135" t="s">
        <v>454</v>
      </c>
      <c r="F135" s="64">
        <f t="shared" si="27"/>
        <v>9.5238095238095233E-2</v>
      </c>
    </row>
    <row r="136" spans="1:6">
      <c r="A136" t="s">
        <v>402</v>
      </c>
      <c r="B136" s="36">
        <v>45</v>
      </c>
      <c r="C136" s="36">
        <v>40</v>
      </c>
      <c r="D136" s="36">
        <v>40</v>
      </c>
      <c r="E136" t="s">
        <v>454</v>
      </c>
      <c r="F136" s="64">
        <f t="shared" si="27"/>
        <v>0.125</v>
      </c>
    </row>
    <row r="137" spans="1:6" ht="15" thickBot="1">
      <c r="A137" s="51" t="s">
        <v>427</v>
      </c>
      <c r="B137" s="72">
        <v>40</v>
      </c>
      <c r="C137" s="72">
        <v>35</v>
      </c>
      <c r="D137" s="72">
        <v>35</v>
      </c>
      <c r="E137" s="51" t="s">
        <v>454</v>
      </c>
      <c r="F137" s="65">
        <f t="shared" si="27"/>
        <v>0.14285714285714285</v>
      </c>
    </row>
    <row r="138" spans="1:6" ht="15" thickTop="1">
      <c r="A138" s="46" t="s">
        <v>404</v>
      </c>
      <c r="B138" s="66">
        <f>SUM(B131:B137)</f>
        <v>1825</v>
      </c>
      <c r="C138" s="66">
        <f t="shared" ref="C138:D138" si="28">SUM(C131:C137)</f>
        <v>1995</v>
      </c>
      <c r="D138" s="66">
        <f t="shared" si="28"/>
        <v>2100</v>
      </c>
      <c r="E138" s="46" t="s">
        <v>454</v>
      </c>
      <c r="F138" s="67">
        <f t="shared" si="27"/>
        <v>-8.5213032581453629E-2</v>
      </c>
    </row>
    <row r="140" spans="1:6">
      <c r="A140" s="76" t="s">
        <v>460</v>
      </c>
    </row>
    <row r="141" spans="1:6">
      <c r="A141" s="61" t="s">
        <v>392</v>
      </c>
      <c r="B141" s="62" t="s">
        <v>393</v>
      </c>
      <c r="C141" s="62" t="s">
        <v>394</v>
      </c>
      <c r="D141" s="62" t="s">
        <v>395</v>
      </c>
      <c r="E141" s="62" t="s">
        <v>396</v>
      </c>
      <c r="F141" s="63" t="s">
        <v>398</v>
      </c>
    </row>
    <row r="142" spans="1:6">
      <c r="A142" t="s">
        <v>440</v>
      </c>
      <c r="B142">
        <v>100</v>
      </c>
      <c r="C142">
        <v>175</v>
      </c>
      <c r="D142">
        <v>210</v>
      </c>
      <c r="E142" t="s">
        <v>454</v>
      </c>
      <c r="F142" s="64">
        <f t="shared" ref="F142:F144" si="29">(B142-C142)/C142</f>
        <v>-0.42857142857142855</v>
      </c>
    </row>
    <row r="143" spans="1:6" ht="15" thickBot="1">
      <c r="A143" s="51" t="s">
        <v>444</v>
      </c>
      <c r="B143" s="51">
        <v>45</v>
      </c>
      <c r="C143" s="51">
        <v>20</v>
      </c>
      <c r="D143" s="51">
        <v>10</v>
      </c>
      <c r="E143" s="51" t="s">
        <v>454</v>
      </c>
      <c r="F143" s="65">
        <f t="shared" si="29"/>
        <v>1.25</v>
      </c>
    </row>
    <row r="144" spans="1:6" ht="15" thickTop="1">
      <c r="A144" s="46" t="s">
        <v>404</v>
      </c>
      <c r="B144" s="46">
        <f>SUM(B142:B143)</f>
        <v>145</v>
      </c>
      <c r="C144" s="46">
        <f t="shared" ref="C144:D144" si="30">SUM(C142:C143)</f>
        <v>195</v>
      </c>
      <c r="D144" s="46">
        <f t="shared" si="30"/>
        <v>220</v>
      </c>
      <c r="E144" s="46" t="s">
        <v>454</v>
      </c>
      <c r="F144" s="67">
        <f t="shared" si="29"/>
        <v>-0.25641025641025639</v>
      </c>
    </row>
    <row r="146" spans="1:6">
      <c r="A146" s="75" t="s">
        <v>461</v>
      </c>
    </row>
    <row r="147" spans="1:6">
      <c r="A147" s="76" t="s">
        <v>462</v>
      </c>
    </row>
    <row r="148" spans="1:6">
      <c r="A148" s="61" t="s">
        <v>392</v>
      </c>
      <c r="B148" s="62" t="s">
        <v>406</v>
      </c>
      <c r="C148" s="62" t="s">
        <v>424</v>
      </c>
      <c r="D148" s="62" t="s">
        <v>425</v>
      </c>
      <c r="E148" s="62" t="s">
        <v>426</v>
      </c>
      <c r="F148" s="63" t="s">
        <v>398</v>
      </c>
    </row>
    <row r="149" spans="1:6">
      <c r="A149" t="s">
        <v>399</v>
      </c>
      <c r="B149" s="36">
        <v>270</v>
      </c>
      <c r="C149" s="36">
        <v>275</v>
      </c>
      <c r="D149" s="36">
        <v>220</v>
      </c>
      <c r="E149" t="s">
        <v>454</v>
      </c>
      <c r="F149" s="64">
        <f t="shared" ref="F149:F155" si="31">(B149-C149)/C149</f>
        <v>-1.8181818181818181E-2</v>
      </c>
    </row>
    <row r="150" spans="1:6">
      <c r="A150" t="s">
        <v>455</v>
      </c>
      <c r="B150" s="36">
        <v>200</v>
      </c>
      <c r="C150" s="36">
        <v>245</v>
      </c>
      <c r="D150" s="36">
        <v>2005</v>
      </c>
      <c r="E150" t="s">
        <v>454</v>
      </c>
      <c r="F150" s="64">
        <f t="shared" si="31"/>
        <v>-0.18367346938775511</v>
      </c>
    </row>
    <row r="151" spans="1:6">
      <c r="A151" t="s">
        <v>427</v>
      </c>
      <c r="B151" s="36">
        <v>120</v>
      </c>
      <c r="C151" s="36">
        <v>245</v>
      </c>
      <c r="D151" s="36">
        <v>135</v>
      </c>
      <c r="E151" t="s">
        <v>454</v>
      </c>
      <c r="F151" s="64">
        <f t="shared" si="31"/>
        <v>-0.51020408163265307</v>
      </c>
    </row>
    <row r="152" spans="1:6">
      <c r="A152" t="s">
        <v>444</v>
      </c>
      <c r="B152" s="36">
        <v>35</v>
      </c>
      <c r="C152" s="36">
        <v>15</v>
      </c>
      <c r="D152" s="36">
        <v>5</v>
      </c>
      <c r="E152" t="s">
        <v>454</v>
      </c>
      <c r="F152" s="64">
        <f t="shared" si="31"/>
        <v>1.3333333333333333</v>
      </c>
    </row>
    <row r="153" spans="1:6">
      <c r="A153" t="s">
        <v>432</v>
      </c>
      <c r="B153" s="36">
        <v>15</v>
      </c>
      <c r="C153" s="36">
        <v>15</v>
      </c>
      <c r="D153" s="36">
        <v>10</v>
      </c>
      <c r="E153" t="s">
        <v>454</v>
      </c>
      <c r="F153" s="64">
        <f t="shared" si="31"/>
        <v>0</v>
      </c>
    </row>
    <row r="154" spans="1:6" ht="15" thickBot="1">
      <c r="A154" s="51" t="s">
        <v>430</v>
      </c>
      <c r="B154" s="72">
        <v>5</v>
      </c>
      <c r="C154" s="72">
        <v>10</v>
      </c>
      <c r="D154" s="72">
        <v>10</v>
      </c>
      <c r="E154" s="51" t="s">
        <v>454</v>
      </c>
      <c r="F154" s="65">
        <f t="shared" si="31"/>
        <v>-0.5</v>
      </c>
    </row>
    <row r="155" spans="1:6" ht="15" thickTop="1">
      <c r="A155" s="46" t="s">
        <v>404</v>
      </c>
      <c r="B155" s="66">
        <f>SUM(B149:B154)</f>
        <v>645</v>
      </c>
      <c r="C155" s="66">
        <f>SUM(C149:C154)</f>
        <v>805</v>
      </c>
      <c r="D155" s="66">
        <f>SUM(D149:D154)</f>
        <v>2385</v>
      </c>
      <c r="E155" s="46" t="s">
        <v>454</v>
      </c>
      <c r="F155" s="67">
        <f t="shared" si="31"/>
        <v>-0.19875776397515527</v>
      </c>
    </row>
    <row r="157" spans="1:6">
      <c r="A157" s="76" t="s">
        <v>463</v>
      </c>
    </row>
    <row r="158" spans="1:6">
      <c r="A158" s="61" t="s">
        <v>392</v>
      </c>
      <c r="B158" s="62" t="s">
        <v>406</v>
      </c>
      <c r="C158" s="62" t="s">
        <v>424</v>
      </c>
      <c r="D158" s="62" t="s">
        <v>425</v>
      </c>
      <c r="E158" s="62" t="s">
        <v>426</v>
      </c>
      <c r="F158" s="63" t="s">
        <v>398</v>
      </c>
    </row>
    <row r="159" spans="1:6">
      <c r="A159" t="s">
        <v>440</v>
      </c>
      <c r="B159" s="36">
        <v>760</v>
      </c>
      <c r="C159" s="36">
        <v>695</v>
      </c>
      <c r="D159" s="36">
        <v>455</v>
      </c>
      <c r="E159" t="s">
        <v>454</v>
      </c>
      <c r="F159" s="64">
        <f t="shared" ref="F159:F167" si="32">(B159-C159)/C159</f>
        <v>9.3525179856115109E-2</v>
      </c>
    </row>
    <row r="160" spans="1:6">
      <c r="A160" t="s">
        <v>430</v>
      </c>
      <c r="B160" s="36">
        <v>370</v>
      </c>
      <c r="C160" s="36">
        <v>255</v>
      </c>
      <c r="D160" s="36">
        <v>180</v>
      </c>
      <c r="E160" t="s">
        <v>454</v>
      </c>
      <c r="F160" s="64">
        <f t="shared" si="32"/>
        <v>0.45098039215686275</v>
      </c>
    </row>
    <row r="161" spans="1:6">
      <c r="A161" t="s">
        <v>431</v>
      </c>
      <c r="B161" s="36">
        <v>235</v>
      </c>
      <c r="C161" s="36">
        <v>190</v>
      </c>
      <c r="D161" s="36">
        <v>170</v>
      </c>
      <c r="E161" t="s">
        <v>454</v>
      </c>
      <c r="F161" s="64">
        <f t="shared" si="32"/>
        <v>0.23684210526315788</v>
      </c>
    </row>
    <row r="162" spans="1:6">
      <c r="A162" t="s">
        <v>432</v>
      </c>
      <c r="B162" s="36">
        <v>150</v>
      </c>
      <c r="C162" s="36">
        <v>90</v>
      </c>
      <c r="D162" s="36">
        <v>90</v>
      </c>
      <c r="E162" t="s">
        <v>454</v>
      </c>
      <c r="F162" s="64">
        <f t="shared" si="32"/>
        <v>0.66666666666666663</v>
      </c>
    </row>
    <row r="163" spans="1:6">
      <c r="A163" t="s">
        <v>437</v>
      </c>
      <c r="B163" s="36">
        <v>40</v>
      </c>
      <c r="C163" s="36">
        <v>55</v>
      </c>
      <c r="D163" s="36">
        <v>45</v>
      </c>
      <c r="E163" t="s">
        <v>454</v>
      </c>
      <c r="F163" s="64">
        <f t="shared" si="32"/>
        <v>-0.27272727272727271</v>
      </c>
    </row>
    <row r="164" spans="1:6">
      <c r="A164" t="s">
        <v>399</v>
      </c>
      <c r="B164" s="36">
        <v>35</v>
      </c>
      <c r="C164" s="36">
        <v>30</v>
      </c>
      <c r="D164" s="36">
        <v>30</v>
      </c>
      <c r="E164" t="s">
        <v>454</v>
      </c>
      <c r="F164" s="64">
        <f t="shared" si="32"/>
        <v>0.16666666666666666</v>
      </c>
    </row>
    <row r="165" spans="1:6">
      <c r="A165" t="s">
        <v>427</v>
      </c>
      <c r="B165" s="36">
        <v>10</v>
      </c>
      <c r="C165" s="36">
        <v>15</v>
      </c>
      <c r="D165" s="36">
        <v>15</v>
      </c>
      <c r="E165" t="s">
        <v>454</v>
      </c>
      <c r="F165" s="64">
        <f t="shared" si="32"/>
        <v>-0.33333333333333331</v>
      </c>
    </row>
    <row r="166" spans="1:6" ht="15" thickBot="1">
      <c r="A166" s="51" t="s">
        <v>420</v>
      </c>
      <c r="B166" s="72">
        <v>5</v>
      </c>
      <c r="C166" s="72">
        <v>5</v>
      </c>
      <c r="D166" s="72">
        <v>10</v>
      </c>
      <c r="E166" s="51" t="s">
        <v>454</v>
      </c>
      <c r="F166" s="65">
        <f t="shared" si="32"/>
        <v>0</v>
      </c>
    </row>
    <row r="167" spans="1:6" ht="15" thickTop="1">
      <c r="A167" s="46" t="s">
        <v>404</v>
      </c>
      <c r="B167" s="66">
        <f>SUM(B159:B166)</f>
        <v>1605</v>
      </c>
      <c r="C167" s="66">
        <f t="shared" ref="C167:D167" si="33">SUM(C159:C166)</f>
        <v>1335</v>
      </c>
      <c r="D167" s="66">
        <f t="shared" si="33"/>
        <v>995</v>
      </c>
      <c r="E167" s="46" t="s">
        <v>454</v>
      </c>
      <c r="F167" s="67">
        <f t="shared" si="32"/>
        <v>0.20224719101123595</v>
      </c>
    </row>
    <row r="169" spans="1:6">
      <c r="A169" s="76" t="s">
        <v>464</v>
      </c>
    </row>
    <row r="170" spans="1:6">
      <c r="A170" s="61" t="s">
        <v>392</v>
      </c>
      <c r="B170" s="62" t="s">
        <v>406</v>
      </c>
      <c r="C170" s="62" t="s">
        <v>424</v>
      </c>
      <c r="D170" s="62" t="s">
        <v>425</v>
      </c>
      <c r="E170" s="62" t="s">
        <v>426</v>
      </c>
      <c r="F170" s="63" t="s">
        <v>398</v>
      </c>
    </row>
    <row r="171" spans="1:6">
      <c r="A171" t="s">
        <v>400</v>
      </c>
      <c r="B171">
        <v>195</v>
      </c>
      <c r="C171">
        <v>195</v>
      </c>
      <c r="D171">
        <v>180</v>
      </c>
      <c r="E171" t="s">
        <v>454</v>
      </c>
      <c r="F171" s="64">
        <f t="shared" ref="F171:F179" si="34">(B171-C171)/C171</f>
        <v>0</v>
      </c>
    </row>
    <row r="172" spans="1:6">
      <c r="A172" t="s">
        <v>440</v>
      </c>
      <c r="B172">
        <v>135</v>
      </c>
      <c r="C172">
        <v>105</v>
      </c>
      <c r="D172">
        <v>170</v>
      </c>
      <c r="E172" t="s">
        <v>454</v>
      </c>
      <c r="F172" s="64">
        <f t="shared" si="34"/>
        <v>0.2857142857142857</v>
      </c>
    </row>
    <row r="173" spans="1:6">
      <c r="A173" t="s">
        <v>436</v>
      </c>
      <c r="B173">
        <v>115</v>
      </c>
      <c r="C173">
        <v>135</v>
      </c>
      <c r="D173">
        <v>135</v>
      </c>
      <c r="E173" t="s">
        <v>454</v>
      </c>
      <c r="F173" s="64">
        <f t="shared" si="34"/>
        <v>-0.14814814814814814</v>
      </c>
    </row>
    <row r="174" spans="1:6">
      <c r="A174" t="s">
        <v>444</v>
      </c>
      <c r="B174">
        <v>55</v>
      </c>
      <c r="C174">
        <v>45</v>
      </c>
      <c r="D174">
        <v>25</v>
      </c>
      <c r="E174" t="s">
        <v>454</v>
      </c>
      <c r="F174" s="64">
        <f t="shared" si="34"/>
        <v>0.22222222222222221</v>
      </c>
    </row>
    <row r="175" spans="1:6">
      <c r="A175" t="s">
        <v>431</v>
      </c>
      <c r="B175">
        <v>40</v>
      </c>
      <c r="C175">
        <v>45</v>
      </c>
      <c r="D175">
        <v>30</v>
      </c>
      <c r="E175" t="s">
        <v>454</v>
      </c>
      <c r="F175" s="64">
        <f t="shared" si="34"/>
        <v>-0.1111111111111111</v>
      </c>
    </row>
    <row r="176" spans="1:6">
      <c r="A176" t="s">
        <v>427</v>
      </c>
      <c r="B176">
        <v>30</v>
      </c>
      <c r="C176">
        <v>30</v>
      </c>
      <c r="D176">
        <v>30</v>
      </c>
      <c r="E176" t="s">
        <v>454</v>
      </c>
      <c r="F176" s="64">
        <f t="shared" si="34"/>
        <v>0</v>
      </c>
    </row>
    <row r="177" spans="1:6">
      <c r="A177" t="s">
        <v>420</v>
      </c>
      <c r="B177">
        <v>20</v>
      </c>
      <c r="C177">
        <v>10</v>
      </c>
      <c r="D177">
        <v>10</v>
      </c>
      <c r="E177" t="s">
        <v>454</v>
      </c>
      <c r="F177" s="64">
        <f t="shared" si="34"/>
        <v>1</v>
      </c>
    </row>
    <row r="178" spans="1:6" ht="15" thickBot="1">
      <c r="A178" s="51" t="s">
        <v>402</v>
      </c>
      <c r="B178" s="51">
        <v>10</v>
      </c>
      <c r="C178" s="51">
        <v>15</v>
      </c>
      <c r="D178" s="51">
        <v>15</v>
      </c>
      <c r="E178" s="51" t="s">
        <v>454</v>
      </c>
      <c r="F178" s="65">
        <f t="shared" si="34"/>
        <v>-0.33333333333333331</v>
      </c>
    </row>
    <row r="179" spans="1:6" ht="15" thickTop="1">
      <c r="A179" s="46" t="s">
        <v>404</v>
      </c>
      <c r="C179" s="46">
        <f>SUM(B171:B178)</f>
        <v>600</v>
      </c>
      <c r="D179" s="46">
        <f>SUM(C171:C178)</f>
        <v>580</v>
      </c>
      <c r="E179" s="46" t="s">
        <v>454</v>
      </c>
      <c r="F179" s="67">
        <f t="shared" si="34"/>
        <v>-1</v>
      </c>
    </row>
  </sheetData>
  <conditionalFormatting sqref="F119:F126">
    <cfRule type="iconSet" priority="3">
      <iconSet iconSet="5Arrows">
        <cfvo type="percent" val="0"/>
        <cfvo type="percent" val="20"/>
        <cfvo type="percent" val="40"/>
        <cfvo type="percent" val="60"/>
        <cfvo type="percent" val="80"/>
      </iconSet>
    </cfRule>
  </conditionalFormatting>
  <conditionalFormatting sqref="F142:F143 F131:F137">
    <cfRule type="iconSet" priority="2">
      <iconSet iconSet="5Arrows">
        <cfvo type="percent" val="0"/>
        <cfvo type="percent" val="20"/>
        <cfvo type="percent" val="40"/>
        <cfvo type="percent" val="60"/>
        <cfvo type="percent" val="80"/>
      </iconSet>
    </cfRule>
  </conditionalFormatting>
  <conditionalFormatting sqref="F159:F166 F149:F154 F171:F178">
    <cfRule type="iconSet" priority="1">
      <iconSet iconSet="5Arrows">
        <cfvo type="percent" val="0"/>
        <cfvo type="percent" val="20"/>
        <cfvo type="percent" val="40"/>
        <cfvo type="percent" val="60"/>
        <cfvo type="percent" val="80"/>
      </iconSet>
    </cfRule>
  </conditionalFormatting>
  <conditionalFormatting sqref="F8:G13">
    <cfRule type="iconSet" priority="12">
      <iconSet iconSet="4Arrows">
        <cfvo type="percent" val="0"/>
        <cfvo type="num" val="-0.1"/>
        <cfvo type="num" val="0.1"/>
        <cfvo type="num" val="0.25"/>
      </iconSet>
    </cfRule>
  </conditionalFormatting>
  <conditionalFormatting sqref="F17:G20">
    <cfRule type="iconSet" priority="11">
      <iconSet iconSet="4Arrows">
        <cfvo type="percent" val="0"/>
        <cfvo type="num" val="-0.1"/>
        <cfvo type="num" val="0.1"/>
        <cfvo type="num" val="0.25"/>
      </iconSet>
    </cfRule>
  </conditionalFormatting>
  <conditionalFormatting sqref="F27:G34">
    <cfRule type="iconSet" priority="10">
      <iconSet iconSet="4Arrows">
        <cfvo type="percent" val="0"/>
        <cfvo type="num" val="-0.1"/>
        <cfvo type="num" val="0.1"/>
        <cfvo type="num" val="0.25"/>
      </iconSet>
    </cfRule>
  </conditionalFormatting>
  <conditionalFormatting sqref="F41:G43">
    <cfRule type="iconSet" priority="9">
      <iconSet iconSet="5Arrows">
        <cfvo type="percent" val="0"/>
        <cfvo type="percent" val="20"/>
        <cfvo type="percent" val="40"/>
        <cfvo type="percent" val="60"/>
        <cfvo type="percent" val="80"/>
      </iconSet>
    </cfRule>
  </conditionalFormatting>
  <conditionalFormatting sqref="F50:G60">
    <cfRule type="iconSet" priority="8">
      <iconSet iconSet="5Arrows">
        <cfvo type="percent" val="0"/>
        <cfvo type="percent" val="20"/>
        <cfvo type="percent" val="40"/>
        <cfvo type="percent" val="60"/>
        <cfvo type="percent" val="80"/>
      </iconSet>
    </cfRule>
  </conditionalFormatting>
  <conditionalFormatting sqref="F65:G74">
    <cfRule type="iconSet" priority="7">
      <iconSet iconSet="5Arrows">
        <cfvo type="percent" val="0"/>
        <cfvo type="percent" val="20"/>
        <cfvo type="percent" val="40"/>
        <cfvo type="percent" val="60"/>
        <cfvo type="percent" val="80"/>
      </iconSet>
    </cfRule>
  </conditionalFormatting>
  <conditionalFormatting sqref="F81:G89">
    <cfRule type="iconSet" priority="6">
      <iconSet iconSet="5Arrows">
        <cfvo type="percent" val="0"/>
        <cfvo type="percent" val="20"/>
        <cfvo type="percent" val="40"/>
        <cfvo type="percent" val="60"/>
        <cfvo type="percent" val="80"/>
      </iconSet>
    </cfRule>
  </conditionalFormatting>
  <conditionalFormatting sqref="F94:G98">
    <cfRule type="iconSet" priority="5">
      <iconSet iconSet="5Arrows">
        <cfvo type="percent" val="0"/>
        <cfvo type="percent" val="20"/>
        <cfvo type="percent" val="40"/>
        <cfvo type="percent" val="60"/>
        <cfvo type="percent" val="80"/>
      </iconSet>
    </cfRule>
  </conditionalFormatting>
  <conditionalFormatting sqref="F110:G111">
    <cfRule type="iconSet" priority="4">
      <iconSet iconSet="5Arrows">
        <cfvo type="percent" val="0"/>
        <cfvo type="percent" val="20"/>
        <cfvo type="percent" val="40"/>
        <cfvo type="percent" val="60"/>
        <cfvo type="percent" val="80"/>
      </iconSet>
    </cfRule>
  </conditionalFormatting>
  <pageMargins left="0.7" right="0.7" top="0.75" bottom="0.75" header="0.3" footer="0.3"/>
  <tableParts count="16">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5ADC3-A604-4943-914D-2077D459304C}">
  <dimension ref="A1:L44"/>
  <sheetViews>
    <sheetView topLeftCell="B30" workbookViewId="0">
      <selection activeCell="F20" sqref="F20"/>
    </sheetView>
  </sheetViews>
  <sheetFormatPr defaultRowHeight="14.45"/>
  <cols>
    <col min="1" max="1" width="46.85546875" customWidth="1"/>
    <col min="2" max="2" width="23.85546875" customWidth="1"/>
    <col min="3" max="3" width="25.140625" customWidth="1"/>
    <col min="8" max="8" width="41.85546875" customWidth="1"/>
    <col min="9" max="9" width="24.5703125" bestFit="1" customWidth="1"/>
    <col min="10" max="10" width="17.140625" customWidth="1"/>
    <col min="11" max="11" width="9.140625" customWidth="1"/>
    <col min="12" max="12" width="10.85546875" customWidth="1"/>
  </cols>
  <sheetData>
    <row r="1" spans="1:4" ht="20.100000000000001" thickBot="1">
      <c r="A1" s="25" t="s">
        <v>465</v>
      </c>
      <c r="D1" s="33" t="s">
        <v>466</v>
      </c>
    </row>
    <row r="2" spans="1:4" ht="15" thickTop="1"/>
    <row r="3" spans="1:4" ht="15" thickBot="1">
      <c r="A3" s="33" t="s">
        <v>467</v>
      </c>
    </row>
    <row r="4" spans="1:4" ht="15" thickTop="1">
      <c r="A4" s="30" t="s">
        <v>468</v>
      </c>
      <c r="B4" t="s">
        <v>469</v>
      </c>
    </row>
    <row r="5" spans="1:4">
      <c r="A5" s="29" t="s">
        <v>316</v>
      </c>
      <c r="B5">
        <v>5</v>
      </c>
    </row>
    <row r="6" spans="1:4">
      <c r="A6" s="29" t="s">
        <v>295</v>
      </c>
      <c r="B6">
        <v>7</v>
      </c>
    </row>
    <row r="7" spans="1:4">
      <c r="A7" s="29" t="s">
        <v>338</v>
      </c>
      <c r="B7">
        <v>4</v>
      </c>
    </row>
    <row r="8" spans="1:4">
      <c r="A8" s="29" t="s">
        <v>324</v>
      </c>
      <c r="B8">
        <v>1</v>
      </c>
    </row>
    <row r="9" spans="1:4">
      <c r="A9" s="29" t="s">
        <v>326</v>
      </c>
      <c r="B9">
        <v>3</v>
      </c>
    </row>
    <row r="10" spans="1:4">
      <c r="A10" s="29" t="s">
        <v>320</v>
      </c>
      <c r="B10">
        <v>7</v>
      </c>
    </row>
    <row r="11" spans="1:4">
      <c r="A11" s="29" t="s">
        <v>311</v>
      </c>
      <c r="B11">
        <v>3</v>
      </c>
    </row>
    <row r="12" spans="1:4">
      <c r="A12" s="29" t="s">
        <v>341</v>
      </c>
      <c r="B12">
        <v>2</v>
      </c>
    </row>
    <row r="13" spans="1:4">
      <c r="A13" s="29" t="s">
        <v>306</v>
      </c>
      <c r="B13">
        <v>4</v>
      </c>
    </row>
    <row r="14" spans="1:4">
      <c r="A14" s="29" t="s">
        <v>288</v>
      </c>
      <c r="B14">
        <v>36</v>
      </c>
    </row>
    <row r="16" spans="1:4" ht="15" thickBot="1">
      <c r="A16" s="33" t="s">
        <v>470</v>
      </c>
    </row>
    <row r="17" spans="1:7" ht="15.6" thickTop="1" thickBot="1">
      <c r="A17" t="s">
        <v>392</v>
      </c>
      <c r="B17" t="s">
        <v>471</v>
      </c>
      <c r="C17" t="s">
        <v>472</v>
      </c>
      <c r="D17" t="s">
        <v>473</v>
      </c>
      <c r="E17" t="s">
        <v>474</v>
      </c>
      <c r="G17" s="33" t="s">
        <v>475</v>
      </c>
    </row>
    <row r="18" spans="1:7" ht="15" thickTop="1">
      <c r="A18" t="s">
        <v>399</v>
      </c>
      <c r="B18" t="e" vm="23">
        <v>#VALUE!</v>
      </c>
      <c r="C18" t="e" cm="1" vm="1">
        <f t="array" aca="1" ref="C18" ca="1">_FV(B18,"City")</f>
        <v>#VALUE!</v>
      </c>
      <c r="D18" s="34">
        <v>1450</v>
      </c>
      <c r="E18" s="35">
        <f>Table13[[#This Row],[Numbers]]/Table13[[#Totals],[Numbers]]</f>
        <v>0.12350936967632027</v>
      </c>
    </row>
    <row r="19" spans="1:7">
      <c r="A19" t="s">
        <v>400</v>
      </c>
      <c r="B19" t="e" vm="24">
        <v>#VALUE!</v>
      </c>
      <c r="C19" t="e" cm="1" vm="25">
        <f t="array" aca="1" ref="C19" ca="1">_FV(B19,"City")</f>
        <v>#VALUE!</v>
      </c>
      <c r="D19" s="34">
        <v>580</v>
      </c>
      <c r="E19" s="35">
        <f>Table13[[#This Row],[Numbers]]/Table13[[#Totals],[Numbers]]</f>
        <v>4.9403747870528106E-2</v>
      </c>
    </row>
    <row r="20" spans="1:7">
      <c r="A20" t="s">
        <v>401</v>
      </c>
      <c r="B20" t="e" vm="26">
        <v>#VALUE!</v>
      </c>
      <c r="C20" t="e" cm="1" vm="27">
        <f t="array" aca="1" ref="C20" ca="1">_FV(B20,"City")</f>
        <v>#VALUE!</v>
      </c>
      <c r="D20" s="36">
        <v>610</v>
      </c>
      <c r="E20" s="35">
        <f>Table13[[#This Row],[Numbers]]/Table13[[#Totals],[Numbers]]</f>
        <v>5.1959114139693355E-2</v>
      </c>
    </row>
    <row r="21" spans="1:7">
      <c r="A21" t="s">
        <v>402</v>
      </c>
      <c r="B21" t="e" vm="28">
        <v>#VALUE!</v>
      </c>
      <c r="C21" t="e" cm="1" vm="29">
        <f t="array" aca="1" ref="C21" ca="1">_FV(B21,"City")</f>
        <v>#VALUE!</v>
      </c>
      <c r="D21" s="34">
        <v>210</v>
      </c>
      <c r="E21" s="35">
        <f>Table13[[#This Row],[Numbers]]/Table13[[#Totals],[Numbers]]</f>
        <v>1.7887563884156729E-2</v>
      </c>
    </row>
    <row r="22" spans="1:7">
      <c r="A22" t="s">
        <v>403</v>
      </c>
      <c r="B22" t="e" vm="30">
        <v>#VALUE!</v>
      </c>
      <c r="C22" t="e" cm="1" vm="31">
        <f t="array" aca="1" ref="C22" ca="1">_FV(B22,"City")</f>
        <v>#VALUE!</v>
      </c>
      <c r="D22" s="36">
        <v>20</v>
      </c>
      <c r="E22" s="35">
        <f>Table13[[#This Row],[Numbers]]/Table13[[#Totals],[Numbers]]</f>
        <v>1.7035775127768314E-3</v>
      </c>
    </row>
    <row r="23" spans="1:7">
      <c r="A23" t="s">
        <v>444</v>
      </c>
      <c r="B23" t="e" vm="32">
        <v>#VALUE!</v>
      </c>
      <c r="C23" t="e" cm="1" vm="2">
        <f t="array" aca="1" ref="C23" ca="1">_FV(B23,"City")</f>
        <v>#VALUE!</v>
      </c>
      <c r="D23" s="34">
        <v>735</v>
      </c>
      <c r="E23" s="35">
        <f>Table13[[#This Row],[Numbers]]/Table13[[#Totals],[Numbers]]</f>
        <v>6.2606473594548545E-2</v>
      </c>
    </row>
    <row r="24" spans="1:7">
      <c r="A24" t="s">
        <v>431</v>
      </c>
      <c r="B24" t="e" vm="33">
        <v>#VALUE!</v>
      </c>
      <c r="C24" t="e" cm="1" vm="25">
        <f t="array" aca="1" ref="C24" ca="1">_FV(B24,"City")</f>
        <v>#VALUE!</v>
      </c>
      <c r="D24" s="34">
        <v>1660</v>
      </c>
      <c r="E24" s="35">
        <f>Table13[[#This Row],[Numbers]]/Table13[[#Totals],[Numbers]]</f>
        <v>0.141396933560477</v>
      </c>
    </row>
    <row r="25" spans="1:7">
      <c r="A25" t="s">
        <v>427</v>
      </c>
      <c r="B25" t="e" vm="33">
        <v>#VALUE!</v>
      </c>
      <c r="C25" t="e" cm="1" vm="25">
        <f t="array" aca="1" ref="C25" ca="1">_FV(B25,"City")</f>
        <v>#VALUE!</v>
      </c>
      <c r="D25" s="34">
        <v>505</v>
      </c>
      <c r="E25" s="35">
        <f>Table13[[#This Row],[Numbers]]/Table13[[#Totals],[Numbers]]</f>
        <v>4.301533219761499E-2</v>
      </c>
    </row>
    <row r="26" spans="1:7">
      <c r="A26" t="s">
        <v>419</v>
      </c>
      <c r="B26" t="s">
        <v>476</v>
      </c>
      <c r="C26" t="e" vm="29">
        <v>#VALUE!</v>
      </c>
      <c r="D26" s="34">
        <v>1300</v>
      </c>
      <c r="E26" s="35">
        <f>Table13[[#This Row],[Numbers]]/Table13[[#Totals],[Numbers]]</f>
        <v>0.11073253833049404</v>
      </c>
    </row>
    <row r="27" spans="1:7">
      <c r="A27" t="s">
        <v>420</v>
      </c>
      <c r="B27" t="e" vm="34">
        <v>#VALUE!</v>
      </c>
      <c r="C27" t="e" cm="1" vm="25">
        <f t="array" aca="1" ref="C27" ca="1">_FV(B27,"City")</f>
        <v>#VALUE!</v>
      </c>
      <c r="D27" s="34">
        <v>885</v>
      </c>
      <c r="E27" s="35">
        <f>Table13[[#This Row],[Numbers]]/Table13[[#Totals],[Numbers]]</f>
        <v>7.538330494037479E-2</v>
      </c>
    </row>
    <row r="28" spans="1:7">
      <c r="A28" t="s">
        <v>430</v>
      </c>
      <c r="B28" t="e" vm="35">
        <v>#VALUE!</v>
      </c>
      <c r="C28" t="e" cm="1" vm="1">
        <f t="array" aca="1" ref="C28" ca="1">_FV(B28,"City")</f>
        <v>#VALUE!</v>
      </c>
      <c r="D28" s="34">
        <v>1535</v>
      </c>
      <c r="E28" s="35">
        <f>Table13[[#This Row],[Numbers]]/Table13[[#Totals],[Numbers]]</f>
        <v>0.1307495741056218</v>
      </c>
    </row>
    <row r="29" spans="1:7">
      <c r="A29" t="s">
        <v>433</v>
      </c>
      <c r="B29" t="s">
        <v>477</v>
      </c>
      <c r="C29" t="e" vm="1">
        <v>#VALUE!</v>
      </c>
      <c r="D29" s="34">
        <v>150</v>
      </c>
      <c r="E29" s="35">
        <f>Table13[[#This Row],[Numbers]]/Table13[[#Totals],[Numbers]]</f>
        <v>1.2776831345826235E-2</v>
      </c>
    </row>
    <row r="30" spans="1:7">
      <c r="A30" t="s">
        <v>439</v>
      </c>
      <c r="B30" t="e" vm="36">
        <v>#VALUE!</v>
      </c>
      <c r="C30" t="e" vm="17">
        <v>#VALUE!</v>
      </c>
      <c r="D30" s="34">
        <v>285</v>
      </c>
      <c r="E30" s="35">
        <f>Table13[[#This Row],[Numbers]]/Table13[[#Totals],[Numbers]]</f>
        <v>2.4275979557069848E-2</v>
      </c>
    </row>
    <row r="31" spans="1:7">
      <c r="A31" t="s">
        <v>435</v>
      </c>
      <c r="B31" t="s">
        <v>478</v>
      </c>
      <c r="C31" t="e" vm="22">
        <v>#VALUE!</v>
      </c>
      <c r="D31" s="34">
        <v>120</v>
      </c>
      <c r="E31" s="35">
        <f>Table13[[#This Row],[Numbers]]/Table13[[#Totals],[Numbers]]</f>
        <v>1.0221465076660987E-2</v>
      </c>
    </row>
    <row r="32" spans="1:7">
      <c r="A32" t="s">
        <v>436</v>
      </c>
      <c r="B32" t="s">
        <v>479</v>
      </c>
      <c r="C32" t="e" vm="37">
        <v>#VALUE!</v>
      </c>
      <c r="D32" s="34">
        <v>305</v>
      </c>
      <c r="E32" s="35">
        <f>Table13[[#This Row],[Numbers]]/Table13[[#Totals],[Numbers]]</f>
        <v>2.5979557069846677E-2</v>
      </c>
    </row>
    <row r="33" spans="1:12">
      <c r="A33" t="s">
        <v>437</v>
      </c>
      <c r="B33" t="s">
        <v>480</v>
      </c>
      <c r="C33" t="e" vm="2">
        <v>#VALUE!</v>
      </c>
      <c r="D33" s="34">
        <v>170</v>
      </c>
      <c r="E33" s="35">
        <f>Table13[[#This Row],[Numbers]]/Table13[[#Totals],[Numbers]]</f>
        <v>1.4480408858603067E-2</v>
      </c>
    </row>
    <row r="34" spans="1:12">
      <c r="A34" t="s">
        <v>440</v>
      </c>
      <c r="B34" t="s">
        <v>481</v>
      </c>
      <c r="C34" t="e" vm="1">
        <v>#VALUE!</v>
      </c>
      <c r="D34" s="34">
        <v>1220</v>
      </c>
      <c r="E34" s="35">
        <f>Table13[[#This Row],[Numbers]]/Table13[[#Totals],[Numbers]]</f>
        <v>0.10391822827938671</v>
      </c>
    </row>
    <row r="35" spans="1:12">
      <c r="A35" t="s">
        <v>283</v>
      </c>
      <c r="D35" s="39">
        <f>SUBTOTAL(109,Table13[Numbers])</f>
        <v>11740</v>
      </c>
    </row>
    <row r="44" spans="1:12" ht="15.95">
      <c r="H44" s="37"/>
      <c r="I44" s="37"/>
      <c r="L44" s="38"/>
    </row>
  </sheetData>
  <phoneticPr fontId="6" type="noConversion"/>
  <pageMargins left="0.7" right="0.7" top="0.75" bottom="0.75" header="0.3" footer="0.3"/>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EB9CA33285083540BDB7F28FA141661E" ma:contentTypeVersion="1213" ma:contentTypeDescription="Create a new document." ma:contentTypeScope="" ma:versionID="2a48b96b0d6725e8f0c976296dfbb266">
  <xsd:schema xmlns:xsd="http://www.w3.org/2001/XMLSchema" xmlns:xs="http://www.w3.org/2001/XMLSchema" xmlns:p="http://schemas.microsoft.com/office/2006/metadata/properties" xmlns:ns2="2db3d1eb-d48f-471b-880e-0ab6d8680f69" xmlns:ns3="ae5658f4-1a1d-4ae3-a3d6-218528e3a671" xmlns:ns4="f7363143-fea5-481b-81e4-be8c7006d5e1" targetNamespace="http://schemas.microsoft.com/office/2006/metadata/properties" ma:root="true" ma:fieldsID="d24f9f3365282215c12becc407e14532" ns2:_="" ns3:_="" ns4:_="">
    <xsd:import namespace="2db3d1eb-d48f-471b-880e-0ab6d8680f69"/>
    <xsd:import namespace="ae5658f4-1a1d-4ae3-a3d6-218528e3a671"/>
    <xsd:import namespace="f7363143-fea5-481b-81e4-be8c7006d5e1"/>
    <xsd:element name="properties">
      <xsd:complexType>
        <xsd:sequence>
          <xsd:element name="documentManagement">
            <xsd:complexType>
              <xsd:all>
                <xsd:element ref="ns2:_dlc_DocId" minOccurs="0"/>
                <xsd:element ref="ns2:_dlc_DocIdUrl" minOccurs="0"/>
                <xsd:element ref="ns2:_dlc_DocIdPersistId" minOccurs="0"/>
                <xsd:element ref="ns2:Bid" minOccurs="0"/>
                <xsd:element ref="ns2:FundClsDate" minOccurs="0"/>
                <xsd:element ref="ns2:SecurityClass" minOccurs="0"/>
                <xsd:element ref="ns2:df767a2689ee44cbb29f8fb1d4511417" minOccurs="0"/>
                <xsd:element ref="ns2:TaxCatchAll" minOccurs="0"/>
                <xsd:element ref="ns2:FinYear" minOccurs="0"/>
                <xsd:element ref="ns2:FundingBody" minOccurs="0"/>
                <xsd:element ref="ns2:ProjClsDate"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2:DPFunction" minOccurs="0"/>
                <xsd:element ref="ns2:b650bcb4539147ca8e86aeb361f23b26" minOccurs="0"/>
                <xsd:element ref="ns3:MediaLengthInSeconds" minOccurs="0"/>
                <xsd:element ref="ns3:MediaServiceLocation" minOccurs="0"/>
                <xsd:element ref="ns3:lcf76f155ced4ddcb4097134ff3c332f"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b3d1eb-d48f-471b-880e-0ab6d8680f6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Bid" ma:index="11" nillable="true" ma:displayName="Bid Success" ma:default="1" ma:internalName="Bid">
      <xsd:simpleType>
        <xsd:restriction base="dms:Boolean"/>
      </xsd:simpleType>
    </xsd:element>
    <xsd:element name="FundClsDate" ma:index="12" nillable="true" ma:displayName="Funding Closure Date" ma:description="Date of the closure of external funding programme" ma:format="DateOnly" ma:internalName="FundClsDate">
      <xsd:simpleType>
        <xsd:restriction base="dms:DateTime"/>
      </xsd:simpleType>
    </xsd:element>
    <xsd:element name="SecurityClass" ma:index="13" nillable="true" ma:displayName="Security Classification" ma:default="OFFICIAL" ma:description="Security Classification of documents" ma:format="Dropdown" ma:internalName="SecurityClass">
      <xsd:simpleType>
        <xsd:restriction base="dms:Choice">
          <xsd:enumeration value="PUBLIC"/>
          <xsd:enumeration value="OFFICIAL"/>
          <xsd:enumeration value="OFFICIAL-SENSITIVE"/>
          <xsd:enumeration value="OFFICIAL-SENSITIVE: COMMERCIAL"/>
          <xsd:enumeration value="OFFICIAL-SENSITIVE: PERSONAL"/>
          <xsd:enumeration value="LEGALLY PRIVILEGED AND CONFIDENTIAL"/>
          <xsd:enumeration value="SECRET"/>
          <xsd:enumeration value="TOP SECRET"/>
        </xsd:restriction>
      </xsd:simpleType>
    </xsd:element>
    <xsd:element name="df767a2689ee44cbb29f8fb1d4511417" ma:index="15" ma:taxonomy="true" ma:internalName="df767a2689ee44cbb29f8fb1d4511417" ma:taxonomyFieldName="RecSeries" ma:displayName="Records Series" ma:readOnly="false" ma:default="" ma:fieldId="{df767a26-89ee-44cb-b29f-8fb1d4511417}" ma:sspId="71091f16-79d5-4f0b-b9d4-d20c00c650b9" ma:termSetId="8d079e36-c568-4491-b500-a9892ef0d27d" ma:anchorId="f4e401b0-0925-41d5-9e83-3efda88390c5" ma:open="false" ma:isKeyword="false">
      <xsd:complexType>
        <xsd:sequence>
          <xsd:element ref="pc:Terms" minOccurs="0" maxOccurs="1"/>
        </xsd:sequence>
      </xsd:complexType>
    </xsd:element>
    <xsd:element name="TaxCatchAll" ma:index="16" nillable="true" ma:displayName="Taxonomy Catch All Column" ma:hidden="true" ma:list="{c70f7087-0082-4391-939c-218467fe4371}" ma:internalName="TaxCatchAll" ma:showField="CatchAllData" ma:web="2db3d1eb-d48f-471b-880e-0ab6d8680f69">
      <xsd:complexType>
        <xsd:complexContent>
          <xsd:extension base="dms:MultiChoiceLookup">
            <xsd:sequence>
              <xsd:element name="Value" type="dms:Lookup" maxOccurs="unbounded" minOccurs="0" nillable="true"/>
            </xsd:sequence>
          </xsd:extension>
        </xsd:complexContent>
      </xsd:complexType>
    </xsd:element>
    <xsd:element name="FinYear" ma:index="17" nillable="true" ma:displayName="Financial Year" ma:default="2025-26" ma:description="Financial year to which document relates" ma:format="Dropdown" ma:internalName="FinYear">
      <xsd:simpleType>
        <xsd:restriction base="dms:Choice">
          <xsd:enumeration value="Multi Year File"/>
          <xsd:enumeration value="2030-31"/>
          <xsd:enumeration value="2029-30"/>
          <xsd:enumeration value="2028-29"/>
          <xsd:enumeration value="2027-28"/>
          <xsd:enumeration value="2026-27"/>
          <xsd:enumeration value="2025-26"/>
          <xsd:enumeration value="2024-25"/>
          <xsd:enumeration value="2023-24"/>
          <xsd:enumeration value="2022-23"/>
          <xsd:enumeration value="2021-22"/>
          <xsd:enumeration value="2020-21"/>
          <xsd:enumeration value="2019-20"/>
          <xsd:enumeration value="2018-19"/>
          <xsd:enumeration value="2017-18"/>
          <xsd:enumeration value="2016-17"/>
          <xsd:enumeration value="2015-16"/>
          <xsd:enumeration value="2014-15"/>
          <xsd:enumeration value="2013-14"/>
          <xsd:enumeration value="2012-13"/>
          <xsd:enumeration value="2011-12"/>
          <xsd:enumeration value="2010-11"/>
          <xsd:enumeration value="2009-10"/>
          <xsd:enumeration value="2008-09"/>
          <xsd:enumeration value="2007-08"/>
          <xsd:enumeration value="2006-07"/>
          <xsd:enumeration value="2005-06"/>
          <xsd:enumeration value="2004-05"/>
          <xsd:enumeration value="2003-04"/>
          <xsd:enumeration value="2002-03"/>
          <xsd:enumeration value="2001-02"/>
          <xsd:enumeration value="2000-01"/>
          <xsd:enumeration value="1999-00"/>
          <xsd:enumeration value="1998-99"/>
          <xsd:enumeration value="1997-98"/>
          <xsd:enumeration value="1996-67"/>
          <xsd:enumeration value="1995-96"/>
          <xsd:enumeration value="1994-95"/>
          <xsd:enumeration value="1993-94"/>
          <xsd:enumeration value="1992-93"/>
          <xsd:enumeration value="1991-92"/>
        </xsd:restriction>
      </xsd:simpleType>
    </xsd:element>
    <xsd:element name="FundingBody" ma:index="18" nillable="true" ma:displayName="Funding Source" ma:description="Is the project being funded internally or externally?" ma:format="Dropdown" ma:indexed="true" ma:internalName="FundingBody">
      <xsd:simpleType>
        <xsd:restriction base="dms:Choice">
          <xsd:enumeration value="External"/>
          <xsd:enumeration value="Internal"/>
        </xsd:restriction>
      </xsd:simpleType>
    </xsd:element>
    <xsd:element name="ProjClsDate" ma:index="19" nillable="true" ma:displayName="Project Closure Date" ma:description="Date of completion of the project" ma:format="DateOnly" ma:internalName="ProjClsDate">
      <xsd:simpleType>
        <xsd:restriction base="dms:DateTime"/>
      </xsd:simpleType>
    </xsd:element>
    <xsd:element name="DPFunction" ma:index="31" nillable="true" ma:displayName="D&amp;P Function" ma:format="Dropdown" ma:internalName="DPFunction">
      <xsd:simpleType>
        <xsd:restriction base="dms:Choice">
          <xsd:enumeration value="Communities and Place"/>
          <xsd:enumeration value="Equalities"/>
          <xsd:enumeration value="Fundraising"/>
          <xsd:enumeration value="International"/>
          <xsd:enumeration value="Partnerships"/>
          <xsd:enumeration value="Research"/>
          <xsd:enumeration value="Skills Development"/>
          <xsd:enumeration value="Strategic Investment"/>
          <xsd:enumeration value="Inspiring Creativity"/>
          <xsd:enumeration value="Relationship Management"/>
          <xsd:enumeration value="Policy"/>
        </xsd:restriction>
      </xsd:simpleType>
    </xsd:element>
    <xsd:element name="b650bcb4539147ca8e86aeb361f23b26" ma:index="33" nillable="true" ma:taxonomy="true" ma:internalName="b650bcb4539147ca8e86aeb361f23b26" ma:taxonomyFieldName="MtgType" ma:displayName="Meeting Type" ma:default="" ma:fieldId="{b650bcb4-5391-47ca-8e86-aeb361f23b26}" ma:sspId="71091f16-79d5-4f0b-b9d4-d20c00c650b9" ma:termSetId="e4ec0b45-f8de-4832-b623-4fa8e75099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e5658f4-1a1d-4ae3-a3d6-218528e3a671" elementFormDefault="qualified">
    <xsd:import namespace="http://schemas.microsoft.com/office/2006/documentManagement/types"/>
    <xsd:import namespace="http://schemas.microsoft.com/office/infopath/2007/PartnerControls"/>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6" nillable="true" ma:displayName="Tags" ma:internalName="MediaServiceAutoTags" ma:readOnly="true">
      <xsd:simpleType>
        <xsd:restriction base="dms:Text"/>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element name="MediaServiceDateTaken" ma:index="29" nillable="true" ma:displayName="MediaServiceDateTaken" ma:hidden="true" ma:internalName="MediaServiceDateTaken"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element name="MediaLengthInSeconds" ma:index="34" nillable="true" ma:displayName="Length (seconds)" ma:internalName="MediaLengthInSeconds" ma:readOnly="true">
      <xsd:simpleType>
        <xsd:restriction base="dms:Unknown"/>
      </xsd:simpleType>
    </xsd:element>
    <xsd:element name="MediaServiceLocation" ma:index="35" nillable="true" ma:displayName="Location" ma:internalName="MediaServiceLocation" ma:readOnly="true">
      <xsd:simpleType>
        <xsd:restriction base="dms:Text"/>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71091f16-79d5-4f0b-b9d4-d20c00c650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element name="MediaServiceBillingMetadata" ma:index="4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7363143-fea5-481b-81e4-be8c7006d5e1" elementFormDefault="qualified">
    <xsd:import namespace="http://schemas.microsoft.com/office/2006/documentManagement/types"/>
    <xsd:import namespace="http://schemas.microsoft.com/office/infopath/2007/PartnerControls"/>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2db3d1eb-d48f-471b-880e-0ab6d8680f69">
      <Value>688</Value>
    </TaxCatchAll>
    <SecurityClass xmlns="2db3d1eb-d48f-471b-880e-0ab6d8680f69">OFFICIAL</SecurityClass>
    <ProjClsDate xmlns="2db3d1eb-d48f-471b-880e-0ab6d8680f69" xsi:nil="true"/>
    <Bid xmlns="2db3d1eb-d48f-471b-880e-0ab6d8680f69">true</Bid>
    <FundClsDate xmlns="2db3d1eb-d48f-471b-880e-0ab6d8680f69" xsi:nil="true"/>
    <DPFunction xmlns="2db3d1eb-d48f-471b-880e-0ab6d8680f69" xsi:nil="true"/>
    <b650bcb4539147ca8e86aeb361f23b26 xmlns="2db3d1eb-d48f-471b-880e-0ab6d8680f69">
      <Terms xmlns="http://schemas.microsoft.com/office/infopath/2007/PartnerControls"/>
    </b650bcb4539147ca8e86aeb361f23b26>
    <lcf76f155ced4ddcb4097134ff3c332f xmlns="ae5658f4-1a1d-4ae3-a3d6-218528e3a671">
      <Terms xmlns="http://schemas.microsoft.com/office/infopath/2007/PartnerControls"/>
    </lcf76f155ced4ddcb4097134ff3c332f>
    <FundingBody xmlns="2db3d1eb-d48f-471b-880e-0ab6d8680f69" xsi:nil="true"/>
    <FinYear xmlns="2db3d1eb-d48f-471b-880e-0ab6d8680f69">2024-25</FinYear>
    <df767a2689ee44cbb29f8fb1d4511417 xmlns="2db3d1eb-d48f-471b-880e-0ab6d8680f69">
      <Terms xmlns="http://schemas.microsoft.com/office/infopath/2007/PartnerControls">
        <TermInfo xmlns="http://schemas.microsoft.com/office/infopath/2007/PartnerControls">
          <TermName xmlns="http://schemas.microsoft.com/office/infopath/2007/PartnerControls">Project Record (Major)</TermName>
          <TermId xmlns="http://schemas.microsoft.com/office/infopath/2007/PartnerControls">11e2e372-9fe9-47a4-a2ca-b4a5dd049104</TermId>
        </TermInfo>
      </Terms>
    </df767a2689ee44cbb29f8fb1d4511417>
    <_dlc_DocId xmlns="2db3d1eb-d48f-471b-880e-0ab6d8680f69">HESDOC-550654909-3627</_dlc_DocId>
    <_dlc_DocIdUrl xmlns="2db3d1eb-d48f-471b-880e-0ab6d8680f69">
      <Url>https://hescot.sharepoint.com/sites/dc/dp/_layouts/15/DocIdRedir.aspx?ID=HESDOC-550654909-3627</Url>
      <Description>HESDOC-550654909-3627</Description>
    </_dlc_DocIdUrl>
  </documentManagement>
</p:properties>
</file>

<file path=customXml/itemProps1.xml><?xml version="1.0" encoding="utf-8"?>
<ds:datastoreItem xmlns:ds="http://schemas.openxmlformats.org/officeDocument/2006/customXml" ds:itemID="{0E66090D-6C7A-428B-819D-F18657C56622}"/>
</file>

<file path=customXml/itemProps2.xml><?xml version="1.0" encoding="utf-8"?>
<ds:datastoreItem xmlns:ds="http://schemas.openxmlformats.org/officeDocument/2006/customXml" ds:itemID="{8B30A53A-A84E-4D2B-B7D1-2E80FA398363}"/>
</file>

<file path=customXml/itemProps3.xml><?xml version="1.0" encoding="utf-8"?>
<ds:datastoreItem xmlns:ds="http://schemas.openxmlformats.org/officeDocument/2006/customXml" ds:itemID="{5C3095E1-DB2B-4617-BE7D-FCD0890422DF}"/>
</file>

<file path=customXml/itemProps4.xml><?xml version="1.0" encoding="utf-8"?>
<ds:datastoreItem xmlns:ds="http://schemas.openxmlformats.org/officeDocument/2006/customXml" ds:itemID="{2483F65D-D87C-4926-81A9-02FE3751B62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 Roigé Oliver</dc:creator>
  <cp:keywords/>
  <dc:description/>
  <cp:lastModifiedBy/>
  <cp:revision/>
  <dcterms:created xsi:type="dcterms:W3CDTF">2025-03-10T09:35:40Z</dcterms:created>
  <dcterms:modified xsi:type="dcterms:W3CDTF">2025-04-23T15:35:04Z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0x010100EB9CA33285083540BDB7F28FA141661E</vt:lpwstr>
  </property>
  <property fmtid="{D5CDD505-2E9C-101B-9397-08002B2CF9AE}" pid="3" name="MtgType">
    <vt:lpwstr/>
  </property>
  <property fmtid="{D5CDD505-2E9C-101B-9397-08002B2CF9AE}" pid="4" name="RecSeries">
    <vt:lpwstr>688;#Project Record (Major)|11e2e372-9fe9-47a4-a2ca-b4a5dd049104</vt:lpwstr>
  </property>
  <property fmtid="{D5CDD505-2E9C-101B-9397-08002B2CF9AE}" pid="5" name="_dlc_DocIdItemGuid">
    <vt:lpwstr>7284ca14-9c83-4607-a587-29b59aff994f</vt:lpwstr>
  </property>
  <property fmtid="{D5CDD505-2E9C-101B-9397-08002B2CF9AE}" pid="6" name="MediaServiceImageTags">
    <vt:lpwstr/>
  </property>
</Properties>
</file>